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fs2.uczelnia.awf.krakow.pl\Administracja\Dzial-Zamowien-Publicznych\PLANY 2025\Dostawy i usługi w skali Uczleni\"/>
    </mc:Choice>
  </mc:AlternateContent>
  <xr:revisionPtr revIDLastSave="0" documentId="13_ncr:1_{65108D4A-E361-4C55-B81D-D71E34B47CE1}" xr6:coauthVersionLast="36" xr6:coauthVersionMax="36" xr10:uidLastSave="{00000000-0000-0000-0000-000000000000}"/>
  <bookViews>
    <workbookView xWindow="0" yWindow="0" windowWidth="14400" windowHeight="7890" xr2:uid="{00000000-000D-0000-FFFF-FFFF00000000}"/>
  </bookViews>
  <sheets>
    <sheet name="NA BIP 2025" sheetId="7" r:id="rId1"/>
    <sheet name="2024 akt." sheetId="8" r:id="rId2"/>
    <sheet name="2023" sheetId="6" r:id="rId3"/>
  </sheets>
  <definedNames>
    <definedName name="_xlnm.Print_Titles" localSheetId="0">'NA BIP 2025'!$2:$4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2" i="7" l="1"/>
  <c r="F93" i="7"/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6" i="7"/>
  <c r="F157" i="7"/>
  <c r="F158" i="7"/>
  <c r="F159" i="7"/>
  <c r="F160" i="7"/>
  <c r="F161" i="7"/>
  <c r="E162" i="7" l="1"/>
  <c r="F42" i="8" l="1"/>
  <c r="F178" i="8"/>
  <c r="F182" i="8"/>
  <c r="F177" i="8"/>
  <c r="F176" i="8"/>
  <c r="F175" i="8"/>
  <c r="F174" i="8"/>
  <c r="F173" i="8"/>
  <c r="F172" i="8"/>
  <c r="F171" i="8"/>
  <c r="F170" i="8"/>
  <c r="F169" i="8" l="1"/>
  <c r="F168" i="8"/>
  <c r="F167" i="8"/>
  <c r="F166" i="8"/>
  <c r="F165" i="8"/>
  <c r="F164" i="8"/>
  <c r="F163" i="8"/>
  <c r="F162" i="8"/>
  <c r="F161" i="8"/>
  <c r="F148" i="8"/>
  <c r="F127" i="8"/>
  <c r="F206" i="8" l="1"/>
  <c r="E205" i="8"/>
  <c r="E16" i="8"/>
  <c r="F189" i="8"/>
  <c r="F185" i="8" l="1"/>
  <c r="F154" i="8"/>
  <c r="F159" i="8"/>
  <c r="E158" i="8"/>
  <c r="F158" i="8"/>
  <c r="F157" i="8"/>
  <c r="F156" i="8"/>
  <c r="F153" i="8" l="1"/>
  <c r="F152" i="8"/>
  <c r="E140" i="8"/>
  <c r="E128" i="8"/>
  <c r="F74" i="8"/>
  <c r="E54" i="8"/>
  <c r="E52" i="8"/>
  <c r="E51" i="8"/>
  <c r="F50" i="8"/>
  <c r="F216" i="8" l="1"/>
  <c r="F215" i="8"/>
  <c r="F214" i="8"/>
  <c r="F213" i="8"/>
  <c r="F212" i="8"/>
  <c r="F211" i="8"/>
  <c r="F210" i="8"/>
  <c r="F209" i="8"/>
  <c r="F208" i="8"/>
  <c r="F207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E188" i="8"/>
  <c r="E218" i="8" s="1"/>
  <c r="F187" i="8"/>
  <c r="F186" i="8"/>
  <c r="F184" i="8"/>
  <c r="F183" i="8"/>
  <c r="F181" i="8"/>
  <c r="F180" i="8"/>
  <c r="F179" i="8"/>
  <c r="F160" i="8"/>
  <c r="F155" i="8"/>
  <c r="F151" i="8"/>
  <c r="F150" i="8"/>
  <c r="F149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59" i="8"/>
  <c r="F58" i="8"/>
  <c r="F57" i="8"/>
  <c r="F55" i="8"/>
  <c r="F54" i="8"/>
  <c r="F52" i="8"/>
  <c r="F51" i="8"/>
  <c r="F49" i="8"/>
  <c r="F48" i="8"/>
  <c r="F47" i="8"/>
  <c r="F46" i="8"/>
  <c r="F45" i="8"/>
  <c r="F44" i="8"/>
  <c r="F43" i="8"/>
  <c r="F41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188" i="8" l="1"/>
  <c r="F5" i="7"/>
  <c r="E163" i="7" l="1"/>
  <c r="G175" i="6" l="1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F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F7" i="6"/>
  <c r="G6" i="6"/>
  <c r="G5" i="6"/>
</calcChain>
</file>

<file path=xl/sharedStrings.xml><?xml version="1.0" encoding="utf-8"?>
<sst xmlns="http://schemas.openxmlformats.org/spreadsheetml/2006/main" count="1246" uniqueCount="596">
  <si>
    <t>50800000-3</t>
  </si>
  <si>
    <t>Usługi gastronomiczne</t>
  </si>
  <si>
    <t>55300000-3</t>
  </si>
  <si>
    <t>Usługi ubezpieczeń pojazdów mechanicznych</t>
  </si>
  <si>
    <t>66514110-0</t>
  </si>
  <si>
    <t>Usługi utrzymania terenów zielonych</t>
  </si>
  <si>
    <t>77310000-6</t>
  </si>
  <si>
    <t>Usługi tapicerskie</t>
  </si>
  <si>
    <t>98394000-1</t>
  </si>
  <si>
    <t>Usługi kontroli technicznej samochodów</t>
  </si>
  <si>
    <t>przegląd techniczny melexów i gianni ferrari</t>
  </si>
  <si>
    <t>72260000-5</t>
  </si>
  <si>
    <t>80500000-9</t>
  </si>
  <si>
    <t>50433000-9</t>
  </si>
  <si>
    <t>Usługi ślusarskie</t>
  </si>
  <si>
    <t>98395000-8</t>
  </si>
  <si>
    <t>73111000-3</t>
  </si>
  <si>
    <t>Badania mikrobiologiczne i fizykochemiczne wody basenowej i użytkowej</t>
  </si>
  <si>
    <t>75252000-7</t>
  </si>
  <si>
    <t>Konserwacja sprzętu gaśniczego</t>
  </si>
  <si>
    <t>50413200-5</t>
  </si>
  <si>
    <t>50511000-0</t>
  </si>
  <si>
    <t>Konserwacja dźwigów</t>
  </si>
  <si>
    <t>50531400-0</t>
  </si>
  <si>
    <t>Usługi w zakresie napraw i konserwacji silników elektrycznych  np. dotyczące central wentylacyjnych oraz urządzeń warsztatowych</t>
  </si>
  <si>
    <t xml:space="preserve">50532100-4 </t>
  </si>
  <si>
    <t xml:space="preserve">50532200-5 </t>
  </si>
  <si>
    <t xml:space="preserve">50532300-6 </t>
  </si>
  <si>
    <t>50700000-2</t>
  </si>
  <si>
    <t>Konserwacja elektrycznych instalacji budynkowych</t>
  </si>
  <si>
    <t>50711000-2</t>
  </si>
  <si>
    <t>50712000-9</t>
  </si>
  <si>
    <t>Serwis napędów drzwi automatycznych, szlabanów</t>
  </si>
  <si>
    <t>Konserwacja układów chłodzących, urządzeń klimatyzacyjnych i wentylacyjnych</t>
  </si>
  <si>
    <t>50730000-1</t>
  </si>
  <si>
    <t>Konserwacja stacji zmiękczania i uzdatniania wody SUW, wymiana żarników lamp UV</t>
  </si>
  <si>
    <t>65130000-3</t>
  </si>
  <si>
    <t>Opracowanie operatów szacunkowych</t>
  </si>
  <si>
    <t>70000000-1</t>
  </si>
  <si>
    <t>71314100-3</t>
  </si>
  <si>
    <t>71350000-6</t>
  </si>
  <si>
    <t>Ekspertyzy budowlane</t>
  </si>
  <si>
    <t>71530000-2</t>
  </si>
  <si>
    <t xml:space="preserve">Ekspertyzy  budowlane przed planowanymi  inwstycjami  i  inne usługi  konsultacyjne  z  zakresu  budownictwa </t>
  </si>
  <si>
    <t>73110000-6</t>
  </si>
  <si>
    <t>Usługi notarialnego poświadczania i uwierzytelniania dokumentów</t>
  </si>
  <si>
    <t>79130000-4</t>
  </si>
  <si>
    <t>Usługi reklamowe</t>
  </si>
  <si>
    <t>79341000-6</t>
  </si>
  <si>
    <t>79521000-2</t>
  </si>
  <si>
    <t>79971100-2</t>
  </si>
  <si>
    <t>79995100-6</t>
  </si>
  <si>
    <t>90490000-8</t>
  </si>
  <si>
    <t>90500000-2</t>
  </si>
  <si>
    <t>Usługi odśnieżania dachów</t>
  </si>
  <si>
    <t>90620000-9</t>
  </si>
  <si>
    <t>90713000-8</t>
  </si>
  <si>
    <t>Usługi czyszczenia pieców i kominów</t>
  </si>
  <si>
    <t>90911300-9</t>
  </si>
  <si>
    <t>90915000-4</t>
  </si>
  <si>
    <t xml:space="preserve">Pomiary skutecznosci wentylacji mechanicznej  w obiektach </t>
  </si>
  <si>
    <t>Usługi czyszczenia zbiorników i rezerwuarów</t>
  </si>
  <si>
    <t>45231300-8</t>
  </si>
  <si>
    <t>Wymiana zasuw wodnych instalcji zewnętrznej</t>
  </si>
  <si>
    <t>71314300-5</t>
  </si>
  <si>
    <t>50830000-2</t>
  </si>
  <si>
    <t>Usługi pocztowe i kurierskie</t>
  </si>
  <si>
    <t>64110000-0</t>
  </si>
  <si>
    <t>79111000-5</t>
  </si>
  <si>
    <t>79999200-5</t>
  </si>
  <si>
    <t>Wsparcie techniczne bazy Oracle dla  USOS</t>
  </si>
  <si>
    <t>50310000-1</t>
  </si>
  <si>
    <t>Usługi w zakresie konserwacji sprzętu komputerowego i kserokopiarek</t>
  </si>
  <si>
    <t>50312000-5</t>
  </si>
  <si>
    <t>Usługi informatyczne: konsultacyjne, opracowywania oprogramowania, internetowe i wsparcia</t>
  </si>
  <si>
    <t>72000000-5</t>
  </si>
  <si>
    <t>64212000-5</t>
  </si>
  <si>
    <t>72212190-7</t>
  </si>
  <si>
    <t>72415000-2</t>
  </si>
  <si>
    <t>90921000-9</t>
  </si>
  <si>
    <t>98310000-9</t>
  </si>
  <si>
    <t>66516000-0</t>
  </si>
  <si>
    <t>Usługi sprzątania</t>
  </si>
  <si>
    <t>90910000-9</t>
  </si>
  <si>
    <t>Czyszczenie rolet i wertikali</t>
  </si>
  <si>
    <t>77211400-6</t>
  </si>
  <si>
    <t xml:space="preserve">Usługi poligraficzne </t>
  </si>
  <si>
    <t>79800000-2</t>
  </si>
  <si>
    <t>66110000-4</t>
  </si>
  <si>
    <t>Usługi bankowe - odsetki od kredytu odnawialnego w rachunku bieżącym</t>
  </si>
  <si>
    <t xml:space="preserve">79132100-9 </t>
  </si>
  <si>
    <t>79212300-6</t>
  </si>
  <si>
    <t>Usługi szkolenia pracowników Uczelni</t>
  </si>
  <si>
    <t>79810000-5</t>
  </si>
  <si>
    <t>63511000-4</t>
  </si>
  <si>
    <t>63514000-5</t>
  </si>
  <si>
    <t>85121000-3</t>
  </si>
  <si>
    <t>Wdrożenie, nadzór nad system ISO (audty wewnętrzne i zewnętrzne)</t>
  </si>
  <si>
    <t>79200000-6</t>
  </si>
  <si>
    <t>72320000-4</t>
  </si>
  <si>
    <t>72400000-4</t>
  </si>
  <si>
    <t>Usługi konserwacji aparatury pomiarowej, badawczej</t>
  </si>
  <si>
    <t>50411000-9</t>
  </si>
  <si>
    <t>Usługi hotelarskie</t>
  </si>
  <si>
    <t>55100000-1</t>
  </si>
  <si>
    <t>55120000-7</t>
  </si>
  <si>
    <t>Obliczenia statystyczne</t>
  </si>
  <si>
    <t>79330000-6</t>
  </si>
  <si>
    <t>79530000-8</t>
  </si>
  <si>
    <t>79820000-8</t>
  </si>
  <si>
    <t>48514000-4</t>
  </si>
  <si>
    <t>Recezje naukowe (doktorskie, habilitacyjne)</t>
  </si>
  <si>
    <t>80300000-7</t>
  </si>
  <si>
    <t>Promotorstwa w postępowaniach doktorskich</t>
  </si>
  <si>
    <t>72263000-6</t>
  </si>
  <si>
    <t>Przeprowadzenie egzaminów w postępowaniach doktorskich</t>
  </si>
  <si>
    <t>Zakup domeny dla czterech czasopism wydawanych przez AWF</t>
  </si>
  <si>
    <t>72417000-6</t>
  </si>
  <si>
    <t>Wynagrodzenie dla redakcji naukowych czasopism wydawanych na AWF</t>
  </si>
  <si>
    <t>79970000-4</t>
  </si>
  <si>
    <t>Recenzje wydawnicze artykułów naukowych</t>
  </si>
  <si>
    <t>85312320-8</t>
  </si>
  <si>
    <t xml:space="preserve">Usługa udostępnieniea platformy ICI - systemu do elektronicznego zarządzania informacjami naukowymi </t>
  </si>
  <si>
    <t>Opłata za wydanie zgody Komisji Bioetycznej</t>
  </si>
  <si>
    <t>73200000-4</t>
  </si>
  <si>
    <t>55110000-4</t>
  </si>
  <si>
    <t>85141000-9</t>
  </si>
  <si>
    <t>92610000-0</t>
  </si>
  <si>
    <t>71356300-1</t>
  </si>
  <si>
    <t>60112000-6</t>
  </si>
  <si>
    <t>Pasażerski transport kolejowy</t>
  </si>
  <si>
    <t>60200000-0</t>
  </si>
  <si>
    <t>Usługi fotograficzne</t>
  </si>
  <si>
    <t>79961000-8</t>
  </si>
  <si>
    <t>Obsługa techniczna i artystyczna wydarzeń</t>
  </si>
  <si>
    <t>Obsługa techniczna i artystyczna wydarzeń sportowych uczelni</t>
  </si>
  <si>
    <t xml:space="preserve">Wynajem stoków narciarskich na zawody, </t>
  </si>
  <si>
    <t>Udział w Akademickich Mistrzostwach Polski Reprezentacji AWF Kraków</t>
  </si>
  <si>
    <t>79952100-3</t>
  </si>
  <si>
    <t>92622000-7</t>
  </si>
  <si>
    <t>80560000-7</t>
  </si>
  <si>
    <t>80430000-7</t>
  </si>
  <si>
    <t>Przegląd urządzeń fizykoterapeutycznych</t>
  </si>
  <si>
    <t>50412000-6</t>
  </si>
  <si>
    <t>80400000-8</t>
  </si>
  <si>
    <t>Laboratoryjne usługi analizy krwi i innego materiału biologicznego</t>
  </si>
  <si>
    <t>85111810-1</t>
  </si>
  <si>
    <t>Usługi artystyczne świadczone przez autorów, kompozytorów, rzeźbiarzy, animatorów</t>
  </si>
  <si>
    <t>92312000-1</t>
  </si>
  <si>
    <t>80000000-4</t>
  </si>
  <si>
    <t>66513200-1</t>
  </si>
  <si>
    <t>79710000-4</t>
  </si>
  <si>
    <t>Wynajem przestrzeni do organizowania eventów</t>
  </si>
  <si>
    <t>Usługi projektów graficznych</t>
  </si>
  <si>
    <t>79822500-7</t>
  </si>
  <si>
    <t>85120000-6</t>
  </si>
  <si>
    <t>Pasażerski transport lotniczy</t>
  </si>
  <si>
    <t>60400000-2</t>
  </si>
  <si>
    <t>Usługi w zakresie promocji</t>
  </si>
  <si>
    <t>79342200-5</t>
  </si>
  <si>
    <t>Wykonywanie oznaczeń biochemicznych</t>
  </si>
  <si>
    <t>85145000-7</t>
  </si>
  <si>
    <t>Zbiorczy plan zamówień publicznych na usługi w roku 2023</t>
  </si>
  <si>
    <t>LP</t>
  </si>
  <si>
    <t>GRUPA USŁUG</t>
  </si>
  <si>
    <t>wartość szacunkowa netto w PLN</t>
  </si>
  <si>
    <t>wartość szacunkowa netto w EURO</t>
  </si>
  <si>
    <t>Kod CPV</t>
  </si>
  <si>
    <t>Uwagi</t>
  </si>
  <si>
    <t>Usługa w zakresie okablowania oraz instalacji elektrycznych - spawanie światłowodów</t>
  </si>
  <si>
    <t>45311000-0</t>
  </si>
  <si>
    <t>Instalowanie infrastruktury okablowania (szafa RACK, okablowanie)</t>
  </si>
  <si>
    <t>45314300-4</t>
  </si>
  <si>
    <t>RAZEM:</t>
  </si>
  <si>
    <t>realizacja zamówienia poprzedzona ogłoszeniem na stronie Internetowej Uczelni w Biuletynie Informacji Publicznej</t>
  </si>
  <si>
    <t>Usługi szklarskie</t>
  </si>
  <si>
    <t>45441000-0</t>
  </si>
  <si>
    <t>Dostęp do platformy Publisher panel</t>
  </si>
  <si>
    <t>Przegląd samochodu służbowego</t>
  </si>
  <si>
    <t>50112000-3</t>
  </si>
  <si>
    <t xml:space="preserve">Konserwacja maszyn biurowych liczących </t>
  </si>
  <si>
    <t>Przegląd kas fiskalnych</t>
  </si>
  <si>
    <t>zamówienia realizowane sukcesywnie w miarę potrzeb; w zależności od jednostkowej wartości, poprzedzone mogą być ogłoszeniem na stronie Internetowej Uczelni w Biuletynie Informacji Publicznej</t>
  </si>
  <si>
    <t>Serwis systemu elektronicznego pomiaru czasu + tablica wynikowa</t>
  </si>
  <si>
    <t>Konserwacja i monitoring systemu P.Poż - wentylacje przeciwpożarowe i klapy</t>
  </si>
  <si>
    <t xml:space="preserve">Kalibracja alkomatu </t>
  </si>
  <si>
    <t>Usługi kalibracji aparatury badawczej i przyrządów pomiarowych</t>
  </si>
  <si>
    <t>zamówienia realizowane sukcesywnie w miarę potrzeb</t>
  </si>
  <si>
    <t xml:space="preserve">Serwis zestawów hydroforowych </t>
  </si>
  <si>
    <t>Przegląd serwisowy pomp obiegowych, przegląd serwisowy pomp ciepła</t>
  </si>
  <si>
    <t>Usługi w zakresie napraw i konserwacji transformatorów</t>
  </si>
  <si>
    <t>Usługi w zakresie napraw i konserwacji generatorów</t>
  </si>
  <si>
    <t>Usługi w zakresie napraw i konserwacji instalacji budynkowych</t>
  </si>
  <si>
    <t>Serwis napędów drzwi automatycznych</t>
  </si>
  <si>
    <t>Serwis szlabanów</t>
  </si>
  <si>
    <t>Usługi w zakresie napraw  i konserwacji systemu  usuwania  dymu</t>
  </si>
  <si>
    <t>Różne usługi w zakresie konserwacji - konserwacja rowerów</t>
  </si>
  <si>
    <t>Konserwacja i naprawy sprzętu sportowego, ścianki wspinaczkowej, zeskoków, materacy, sprzętu surfingowego</t>
  </si>
  <si>
    <t>Serwis, przegląd ozonatora z wymianą czujnika ozonu</t>
  </si>
  <si>
    <t>Przegląd serwisowy aparatów pomiarowo dozujących MSR Bermuda wraz z wymianą sond BS, BR, Jacuzi</t>
  </si>
  <si>
    <t>Serwis, przeglądy, naprawy lamp UV</t>
  </si>
  <si>
    <t>Ostrzenie pił tarczowych</t>
  </si>
  <si>
    <t>Naprawa rolet</t>
  </si>
  <si>
    <t>Usługi w zakresie napraw i konserwacji mebli</t>
  </si>
  <si>
    <t>50850000-8</t>
  </si>
  <si>
    <t>Usługi instalowania maszyn i aparatury do oczyszczania lub filtrowania cieczy</t>
  </si>
  <si>
    <t xml:space="preserve">51514100-9 </t>
  </si>
  <si>
    <t>Zakwaterowanie i wyżywienie uczestników obozów letnich i zimowych</t>
  </si>
  <si>
    <t xml:space="preserve">zamówienia realizowane w trybie podstawowym bez negocjacji art. 275 pkt. 1 w zw. z art. 359 pkt. 2 ustawy PZP </t>
  </si>
  <si>
    <t>Udział w konferencjach naukowych</t>
  </si>
  <si>
    <t>Wyżywienie uchodźców</t>
  </si>
  <si>
    <t>zamówienia realizowane sukcesywnie na podstawie art.. 12 ust. 6 i 7 ustawy z dnia 12 czerwca 2022 roku Dz.U. 2023 poz. 103 o pomocy obywatelom Ukrainy</t>
  </si>
  <si>
    <t xml:space="preserve">Usługi transportu drogowego </t>
  </si>
  <si>
    <t>60100000-9</t>
  </si>
  <si>
    <t>Usługi w zakresie publicznego transportu drogowego</t>
  </si>
  <si>
    <t>60410000-5</t>
  </si>
  <si>
    <t>Organizacja wycieczek Erasmus</t>
  </si>
  <si>
    <t>Usługi świadczone przez przewodników turystycznych Erasmus</t>
  </si>
  <si>
    <t>Usługi telefonii komórkowej</t>
  </si>
  <si>
    <t>realizacja zamówienia poprzedzona ogłoszeniem na stronie Internetowej Uczelni w Biuletynie Informacji Publiczne</t>
  </si>
  <si>
    <t xml:space="preserve">Transmisja internetowa podczas inauguracji roku akademickiego </t>
  </si>
  <si>
    <t>64228000-0</t>
  </si>
  <si>
    <t>Obsługa stacji wody</t>
  </si>
  <si>
    <t xml:space="preserve">65130000-3 </t>
  </si>
  <si>
    <t>Usługi bankowe - prowadzenie rachunku, prowizja za zaangażowanie</t>
  </si>
  <si>
    <t>zamówienie zwolnione z obowiązku stosowania ustawy Pzp na podstawie art.. 11 ust. 1 pkt. 8</t>
  </si>
  <si>
    <t>Ubezpieczenie mienia plus OC</t>
  </si>
  <si>
    <t>66510000-8</t>
  </si>
  <si>
    <t>Usługi ubezpieczenia od odpowiedzialności cywilnej badań naukowych</t>
  </si>
  <si>
    <t>Wynajem hali namiotowej</t>
  </si>
  <si>
    <t>70220000-9</t>
  </si>
  <si>
    <t>Usługi inspekcji budowlanej - przeglądy instalacji elektrycznych i odgromowych</t>
  </si>
  <si>
    <t xml:space="preserve">71314100-3 </t>
  </si>
  <si>
    <t>Usługi doradcze w zakresie kontroli i ochrony przeciwpożarowej i przeciwwybuchowej (ekspertyzy)</t>
  </si>
  <si>
    <t xml:space="preserve">71317100-4 </t>
  </si>
  <si>
    <t>Opracowanie dokumentacji projektowej wyposażenia meblowego DS 1</t>
  </si>
  <si>
    <t>Usługi geodezyjne i sporządzania map</t>
  </si>
  <si>
    <t>Usługi pełnienia nadzoru budowlanego nad inwestycjami</t>
  </si>
  <si>
    <t>71520000-9</t>
  </si>
  <si>
    <t>71631200-2</t>
  </si>
  <si>
    <t>Składka członkowska MUCI - licencjonowanie USOS</t>
  </si>
  <si>
    <t>Konsultacje w sprawie wdrożania oprogramowania oraz obsługa finansowa/informatyczna Programu Erasmus+</t>
  </si>
  <si>
    <t xml:space="preserve">Aktualizacja programu do kosztyrosowania opieka techniczna+ upgrate, licencja do programu
 z rozliczeń ochrony środowiska, do pomiarów elektrycznych </t>
  </si>
  <si>
    <t>Aktualizacja i opieka techniczna oprogramowania Epropublico, portalZP</t>
  </si>
  <si>
    <t>Aktualizacji bazy Oracle</t>
  </si>
  <si>
    <t>Serwis systemu BMS - system zarządzania bydynkiem</t>
  </si>
  <si>
    <t>Usługa aktualizacji USOS</t>
  </si>
  <si>
    <t>na podstawie umów zlecenia dla trzech osób</t>
  </si>
  <si>
    <t>Usługa wdrożenia systemu do przeprowadzania głosowań WZA24</t>
  </si>
  <si>
    <t>Wdrożenie nowego systemu Systemu Zarządzania Zasobami Bibliotecznymi</t>
  </si>
  <si>
    <t>zamówienie realizowane w trybie podstawowym bez negocjacji art. 275 pkt. 1 ustawy Pzp</t>
  </si>
  <si>
    <t>Serwisowanie oprogramowania bibliotecznego VIRTUA</t>
  </si>
  <si>
    <t>Wdrożenie systemu IRKa</t>
  </si>
  <si>
    <t>Wdrożenie i konfiguracja Elektronicznego Obiegu Dokumentów, integracja z instniejacymi systemami, asysta techniczna, szkolenia/instruktaze</t>
  </si>
  <si>
    <t>przetarg nieograniczony - art.. 132 ustawy Pzp</t>
  </si>
  <si>
    <t>Dostęp do Baz danych EBSCO/EDS,  Polska Bibliografia Lekarska</t>
  </si>
  <si>
    <t>zamówienia realizowane sukcesywnie w miarę potrzeb; różne bazy różnych dostawców</t>
  </si>
  <si>
    <t>Dostęp do baz danych (Czasopisma elektroniczne na platformie OVID)</t>
  </si>
  <si>
    <t>opłata za dostanie się czasopism AWF  do baz naukowych zagranicznych</t>
  </si>
  <si>
    <t>Roczna opłata za przydzielenie identyfikatorów URI dla dokumentów deponowanych w Repozytorium AWF Kraków</t>
  </si>
  <si>
    <t>72330000-2</t>
  </si>
  <si>
    <t>Roczna opłata za przydzielenie identyfikatorów DOI dla danych deponowanych w instancji repozytorium danych badawczych AWF Kraków w ramach Repozytorium Otwartych</t>
  </si>
  <si>
    <t>Zarządzanie bazami świadczone w ramach Krakowskiego Zespołu Bibliotecznego</t>
  </si>
  <si>
    <t>Zarządzanie instancją repozytorium danych badawczych AWF Kraków w ramach Repozytorium Otwartych Danych Badawczych Uczelni Krakowa</t>
  </si>
  <si>
    <t>e-książki</t>
  </si>
  <si>
    <t>usługi hostingowe</t>
  </si>
  <si>
    <t>Usługi badawcze / medyczne związane z obsługą realizowanych projektów badawczych</t>
  </si>
  <si>
    <t>zamówienia realizowane sukcesywnie w miarę potrzeb, indywidulanie, zgodnie z założeniami projektu badawczego; w zależności od jednostkowej wartości, poprzedzone mogą być ogłoszeniem na stronie Internetowej Uczelni w Biuletynie Informacji Publicznej</t>
  </si>
  <si>
    <t>Usługi ochrony przeciwpożarowej - Konserwacja, monitoring systemu sygnalizacji  pożarowej oraz ystemu gaszenia gazem w serwerowni w budynku głównym</t>
  </si>
  <si>
    <t>75251110-4</t>
  </si>
  <si>
    <t>Usługi ratownictwa wodnego</t>
  </si>
  <si>
    <t>umowy zlecenia z ratownikami</t>
  </si>
  <si>
    <t>Usługa wycinania drzew</t>
  </si>
  <si>
    <t>Usługi utrzymania terenów zielonych (Śniadeckich)</t>
  </si>
  <si>
    <t>Usługi prawnicze</t>
  </si>
  <si>
    <t>79100000-5</t>
  </si>
  <si>
    <t xml:space="preserve">Usługi uwierzytelnienia podpisu elektronicznego </t>
  </si>
  <si>
    <t>Usługi audytu ustawowego / biegły rewident</t>
  </si>
  <si>
    <t>Umowy dla ewaluatorów zewnętrznych (ocena śródokresowa doktorantów)</t>
  </si>
  <si>
    <t>79419000-4</t>
  </si>
  <si>
    <t>Koordynacja projektu Projekt SONP/SP/515151/2021 z MEiN</t>
  </si>
  <si>
    <t>79421000-1</t>
  </si>
  <si>
    <t>Usługi fotokopiowania</t>
  </si>
  <si>
    <t>Usługi w zakresie tłumaczeń pisemnych</t>
  </si>
  <si>
    <t>zamówienia realizowane sukcesywnie w miarę potrzeb; kwota maksymalna dotycząca różnego zakresu tłumaczeń specjalistycznych i tematycznych</t>
  </si>
  <si>
    <t>Usługa w zakresie tłumaczenia języka migowego</t>
  </si>
  <si>
    <t>79540000-1</t>
  </si>
  <si>
    <t>zamówienie realizowane sukcesywnie w miarę potrzeb</t>
  </si>
  <si>
    <t>Świadczenie usług administracyjno-gospodarczych (obiekty AWF przy ul. Śniadeckich 12)</t>
  </si>
  <si>
    <t>79610000-3</t>
  </si>
  <si>
    <t>umowy zlecenia</t>
  </si>
  <si>
    <t>Usługi ochroniarskie</t>
  </si>
  <si>
    <t xml:space="preserve">zamówienie realizowane w trybie podstawowym bez negocjacji art. 275 pkt. 1 w zw. z art. 359 pkt. 2 ustawy PZP </t>
  </si>
  <si>
    <t>Usługi drukowania i naświetlania</t>
  </si>
  <si>
    <t>Adiustacja stylistyczna</t>
  </si>
  <si>
    <t>Modernizacja i utrzymanie strony internetowej Uczelni</t>
  </si>
  <si>
    <t>Wynajem oraz obsługa techniczna sceny w Teatrze Groteska na potrzeby ZTL Krakowiak</t>
  </si>
  <si>
    <t>Opłaty za publikacje naukowe  (artykuły, rozdziały w monografiach, monografie)</t>
  </si>
  <si>
    <t>zamówienia realizowane sukcesywnie w miarę potrzeb, w zależności od wydania artykułu i jego publikacji 
w różnych wydawnictwach</t>
  </si>
  <si>
    <t>Usługi archiwizacyjne, poufne niszczenie dokumentów</t>
  </si>
  <si>
    <t>Obsługa Platformy Elektonicznego fakturowania</t>
  </si>
  <si>
    <t>zamówienia realizowane sukcesywnie w miarę potrzeb, różna tematyka szkoleń</t>
  </si>
  <si>
    <t>Praktyki studenckie</t>
  </si>
  <si>
    <t>zamówienia realizowane sukcesywnie w miarę potrzeb, różna tematyka praktyk</t>
  </si>
  <si>
    <t>Wynagrodzenie dla autorów podręczników wydawanych na AWF Kraków</t>
  </si>
  <si>
    <t>zamówienia realizowane sukcesywnie w miarę potrzeb, różna tematyka prac</t>
  </si>
  <si>
    <t>Wykłady gości zagranicznych dla studentów całej Uczelni</t>
  </si>
  <si>
    <t>zamówienia realizowane sukcesywnie w miarę potrzeb, różna tematyka wykładów</t>
  </si>
  <si>
    <t>Wynagrodzenia dla wykładowców prowadzących warsztaty</t>
  </si>
  <si>
    <t>Wynagrodzenie opiekunów kursów dla studentów</t>
  </si>
  <si>
    <t>umowy zlecenia dla każdego z opiekunów</t>
  </si>
  <si>
    <t>Usługi szkoleniowe dla URSS</t>
  </si>
  <si>
    <t>Prowadzenie zajęć dydaktycznych</t>
  </si>
  <si>
    <t>umowy z wieloma wykładowcami, różna tematyka zajęć; w zależności od jednostkowej wartości zamówienia dla jednago wykładowcy z danego przedmiotu, realizacja zamówienia poprzedzona może być ogłoszeniem na stronie Internetowej Uczelni w Biuletynie Informacji Publicznej</t>
  </si>
  <si>
    <t xml:space="preserve">Szkolenia dla studentów różnych kierównów </t>
  </si>
  <si>
    <t>różna tematyka szkoleń, kilku prowadzących; w zależności od jednostkowej wartości, poprzedzone mogą być ogłoszeniem na stronie Internetowej Uczelni w Biuletynie Informacji Publicznej</t>
  </si>
  <si>
    <t>Warsztaty praktyczne/wizyty studyjne i spotkania z pracodawcami</t>
  </si>
  <si>
    <t>Wynagrodzenie opiekunów stażystów</t>
  </si>
  <si>
    <t xml:space="preserve"> umowy w zależności od kierunku stażu</t>
  </si>
  <si>
    <t xml:space="preserve">Szkolenie BHP dla studentów I roku I stopnia wszystkich kierunków </t>
  </si>
  <si>
    <t>Szkolenie specjalistyczne (Uczelnia Dostępna)</t>
  </si>
  <si>
    <t xml:space="preserve">80510000-2 </t>
  </si>
  <si>
    <t>Realizacja zajęć - Techniki specjalne w odnowie biologiczej</t>
  </si>
  <si>
    <t>98332000-9</t>
  </si>
  <si>
    <t>Kursy językowe dla studentów</t>
  </si>
  <si>
    <t>80580000-3</t>
  </si>
  <si>
    <t>umowy z lektorami różnych języków; w zależności od jednostkowej wartości zamówienia dla jednago wykładowcy z danego przedmiotu, realizacja zamówienia poprzedzona może być ogłoszeniem na stronie Internetowej Uczelni w Biuletynie Informacji Publicznej</t>
  </si>
  <si>
    <t>Usługi medycyny pracy</t>
  </si>
  <si>
    <t>Usługi psychologiczne dla uczestników projektów badawczych</t>
  </si>
  <si>
    <t>85121270-6</t>
  </si>
  <si>
    <t>Ogólne usługi lekarskie (kwalifikacja do badań przez lekarza i nadzór lekarski nad badaniami)</t>
  </si>
  <si>
    <t>Usługi świadczone przez personel medyczny (obsługa medyczna podczas imprez)</t>
  </si>
  <si>
    <t>Analiza składu ciała metodą densytometryczną</t>
  </si>
  <si>
    <t>85148000-8</t>
  </si>
  <si>
    <t>Usługi kontroli ścieków</t>
  </si>
  <si>
    <t>Usługi związane z wywozem gruzu i elektroodpadów</t>
  </si>
  <si>
    <t>Wynajem toalet</t>
  </si>
  <si>
    <t>90511000-2</t>
  </si>
  <si>
    <t>Wywóz odpadów komunalnych</t>
  </si>
  <si>
    <t>Usługi w zakresie odpadów medycznych</t>
  </si>
  <si>
    <t xml:space="preserve">90524000-6 </t>
  </si>
  <si>
    <t>zamówienie realizowane w trybie przetargu nieograniczonego art. 132 ustawy PZP</t>
  </si>
  <si>
    <t>90913000-0</t>
  </si>
  <si>
    <t>Usługi dezynfekcji, dezynsekcji budynków</t>
  </si>
  <si>
    <t>Usługi radiowe i telewizyjne</t>
  </si>
  <si>
    <t>92230000-2</t>
  </si>
  <si>
    <t>Prowadzenie prób z ZTL AWF Krakowiak</t>
  </si>
  <si>
    <t>92312212-0</t>
  </si>
  <si>
    <t>Świadczenie usług sportowo-rekreacyjnych dla pracowników Uczeli (CEZ)</t>
  </si>
  <si>
    <t>92600000-7</t>
  </si>
  <si>
    <t>Wynajem lodowiska</t>
  </si>
  <si>
    <t>Wynajem sali judo</t>
  </si>
  <si>
    <t>Wynajem siłowni</t>
  </si>
  <si>
    <t>Wynajem strzelnicy</t>
  </si>
  <si>
    <t>Wynajem kortów tenisowych</t>
  </si>
  <si>
    <t>Wynajem hali, boiska i kortów</t>
  </si>
  <si>
    <t>Usługi pralnicze</t>
  </si>
  <si>
    <t xml:space="preserve">sporządził:                                                                                                              </t>
  </si>
  <si>
    <t xml:space="preserve">zatwierdził: </t>
  </si>
  <si>
    <t>85142100-7</t>
  </si>
  <si>
    <t>92512000-3</t>
  </si>
  <si>
    <t>Usługi czyszczenia zbiorników i rezerwuarów (czyszczenie separatorów ropopochodnych )</t>
  </si>
  <si>
    <t>Instalacja krzeseł ewakuacyjnych dla osób niepełnosprawnych</t>
  </si>
  <si>
    <t>45421160-3</t>
  </si>
  <si>
    <t>Usługi tapicerskie (ławeczki siłownia HGS)</t>
  </si>
  <si>
    <t>Czyszczenie kostiumów ZTL Krakowiak</t>
  </si>
  <si>
    <t>Kwerenda archiwalna i biblioteczna</t>
  </si>
  <si>
    <t>Usługi sprzątania (Pawilon Socjalny)</t>
  </si>
  <si>
    <t xml:space="preserve">Opracowanie oceny odziaływania inwestycji na środowisko oraz eksploatacji studni głębinowych </t>
  </si>
  <si>
    <t>Uslugi introligatorskie</t>
  </si>
  <si>
    <t>Obsługa Platformy Elektonicznego fakturowania (kody GS1)</t>
  </si>
  <si>
    <t>Wynagrodzenie dla redakcji naukowych czasopism wydawanych przez AWF</t>
  </si>
  <si>
    <t>79952000-2</t>
  </si>
  <si>
    <t>Usługi ochroniarskie , zabezpieczenie imprez</t>
  </si>
  <si>
    <t xml:space="preserve">Wykonanie dokumentacji inżyniersko-geologicznej dla potrzeb posadowienia  budynków </t>
  </si>
  <si>
    <t>wsparciem technicznym IRK</t>
  </si>
  <si>
    <t>Serwis demineralizatora</t>
  </si>
  <si>
    <t>Usługi telekomunikacyjne w sieci komórkowej</t>
  </si>
  <si>
    <t xml:space="preserve">Aktualizacja programu do kosztyrosowania opieka techniczna+ upgrade, licencja do programu
 z rozliczeń ochrony środowiska, do pomiarów elektrycznych </t>
  </si>
  <si>
    <t xml:space="preserve">Obsługa medyczna egzaminów sprawnościowych </t>
  </si>
  <si>
    <t>Zabiegi fizykalne w kriokomorze</t>
  </si>
  <si>
    <t>Usługi ślusarskie (dorabianie kluczy)</t>
  </si>
  <si>
    <t>Konserwacja instalacji alarmowej systemów włamania i napadu - SSWiN</t>
  </si>
  <si>
    <t>Serwisowanie oprogramowania bibliotecznego ALMA</t>
  </si>
  <si>
    <t xml:space="preserve">Posiłki regeneracyjne dla pracowników </t>
  </si>
  <si>
    <t>Wyżywienie zawodników AWF podczas Akademickich Mistrzostw Polski oraz obsługa cateringowa podczas sportowych imprez i wydarzeń uczelnianych</t>
  </si>
  <si>
    <t>Usługa cateringowa na potrzeby organizowanych seminariów (RID)</t>
  </si>
  <si>
    <t>Usługa cateringowa na potrzeby ipmrez organizowanych przez URSS</t>
  </si>
  <si>
    <t>Kalibracja  mierników elektrycznych, czujników gazu oraz sprzętu dielektrycznego dla wyposażenia stacji trafo</t>
  </si>
  <si>
    <t>Obsługa serwisowa generatorów do dezynfekcji wody ciepłej</t>
  </si>
  <si>
    <t>Uzyskanie świadectw energetycznych wymaganych dla potrzeb wynajmu lokali</t>
  </si>
  <si>
    <t>Usługi doradcze w zakresie kontroli i ochrony przeciwpożarowej i przeciwwybuchowej (wykonanie ekspertyz)</t>
  </si>
  <si>
    <t>Usługi pełnienia nadzoru budowlanego i inwestorskiego nad inwestycjami</t>
  </si>
  <si>
    <t>71610000-7</t>
  </si>
  <si>
    <t>Badanie jakości studziennej podziemnej wody  pitnej  ze studni  głębinowej</t>
  </si>
  <si>
    <t>71351910-5</t>
  </si>
  <si>
    <t>Serwis zestawów hydroforowych - zaworów, zbiorników, konserwacja pomp studziennych</t>
  </si>
  <si>
    <t>Wymiana uszkodzonych szyb, luster</t>
  </si>
  <si>
    <t>Usługi ubezpieczenia wykonawcy od wszelkiego ryzyka (URSS)</t>
  </si>
  <si>
    <t>Usługi w zakresie wsparcia technicznego IRK</t>
  </si>
  <si>
    <t>Program do głosowania WZ</t>
  </si>
  <si>
    <t>64216200-5</t>
  </si>
  <si>
    <t>Dostęp do dokumentow źródłowych związanych z przemdiotem prowadzonych badań</t>
  </si>
  <si>
    <t>Badania środowiska pracy (BHP)</t>
  </si>
  <si>
    <t>Szkolenie pracowników z zakresu BHP i PPOŻ / szkolenia zewnętrzne</t>
  </si>
  <si>
    <t>Usługi szkolenia pracowników uczelni</t>
  </si>
  <si>
    <t>80590000-6</t>
  </si>
  <si>
    <t>Wynagrodzenie dla prowadzących zajęcia na Wydziale Wychowania Fizycznego i Sportu</t>
  </si>
  <si>
    <t>usługi związane z realizacją projektu Movi-e Erasmus+</t>
  </si>
  <si>
    <t>Praktyki studenckie WRR</t>
  </si>
  <si>
    <t>Wynajem stoków narciarskich na zawody, kursy</t>
  </si>
  <si>
    <t>Usługi poligraficzne (tablice informacyjne, tabliczki, litery,oklejanie przeszkleń)</t>
  </si>
  <si>
    <t>90733900-3</t>
  </si>
  <si>
    <t>50532100-4</t>
  </si>
  <si>
    <t>50532200-5</t>
  </si>
  <si>
    <t>50532300-6</t>
  </si>
  <si>
    <t>71317100-4</t>
  </si>
  <si>
    <t>Montaż luster (sala fitness HGS, szatnia Zespół Krytych Pływalni)</t>
  </si>
  <si>
    <t xml:space="preserve">Udostępnienie platformy ICI - systemu do elektronicznego zarządzania informacjami naukowymi </t>
  </si>
  <si>
    <t>Konserwacja sprzętu komputerowego i kserokopiarek</t>
  </si>
  <si>
    <t>Konserwacja aparatury pomiarowej i badawczej</t>
  </si>
  <si>
    <t>Kalibracja aparatury badawczej i przyrządów pomiarowych</t>
  </si>
  <si>
    <t>Naprawy i konserwacje silników elektrycznych  np. dotyczące central wentylacyjnych oraz urządzeń warsztatowych</t>
  </si>
  <si>
    <t>Naprawy i konserwacje transformatorów</t>
  </si>
  <si>
    <t>Naprawy i konserwacje generatorów prądotwórczych</t>
  </si>
  <si>
    <t>Naprawy i konserwacje instalacji solarnej</t>
  </si>
  <si>
    <t>Naprawy  i konserwacje systemu  usuwania  dymu</t>
  </si>
  <si>
    <t>Naprawa rolet i wertikali</t>
  </si>
  <si>
    <t>Realizacja zamówienia poprzedzona ogłoszeniem w Biuletynie Informacji Publicznej</t>
  </si>
  <si>
    <t>Zamówienia realizowane sukcesywnie w mairę potrezb; brak tożsamości czasowej i wykonawcy.</t>
  </si>
  <si>
    <t>Zamówienie realizowane w trybie podstawowym Pzp</t>
  </si>
  <si>
    <t>Zamówienia realizowane sukcesywnie w miarę potrzeb; brak tożsamości czasowej i wykonawcy.</t>
  </si>
  <si>
    <t xml:space="preserve">Usługi informatyczne  obsługi systemu serwerowego,  </t>
  </si>
  <si>
    <t>Wsparcie informatyczne do systemu USOS</t>
  </si>
  <si>
    <t>Dostęp do czasopism na platformach informacyjnych</t>
  </si>
  <si>
    <t>ŁĄCZNIE</t>
  </si>
  <si>
    <t>Wydawca PWN</t>
  </si>
  <si>
    <t>Autoryzowany serwis producenta posiadanego oprogramowania</t>
  </si>
  <si>
    <t>Koszt korzystania z dostępu w ramach umowy wielostronnej</t>
  </si>
  <si>
    <t>Łączna wartośc dla 4 osób prowadzących projekt. Wartość wynagrodzenia dla 1 osoby nie przekracza progu ustawowego.</t>
  </si>
  <si>
    <t>Łaczna wartość dla 8 ratowników zatrudnionych na umowy zlecenie. Wartość dla 1 osoby nie przekracza progu ustawowego</t>
  </si>
  <si>
    <t>Kwota maksymalna. Zamówienia realizowane sukcesywnie w miarę potrzeb</t>
  </si>
  <si>
    <t>Kwota maksymalna. Zamówienia realizowane sukcesynie w miarę potrzeb</t>
  </si>
  <si>
    <t>Kwota makksymalna. Zamówienia realizowane sukcesywnie w miarę potrzeb; brak tożsamości czasowej, przedmiotowej i wykonawcy.</t>
  </si>
  <si>
    <t>Opłata członkowska nie jest zamówieniem publicznym w rozumieniu ustawy Pzp</t>
  </si>
  <si>
    <t>Kwota maksymalna. Zamówienia realizowane sukcesywnie w miarę potrzeb u różnych wydawców</t>
  </si>
  <si>
    <t>Wydatek jako opłata administracyjna nie stanowi zamówienia publicznego w rozumieniu ustawy Pzp</t>
  </si>
  <si>
    <t>Kwota maksymalna. Zamówienia realizowane sukcesywnie w miarę potrzeb z różnych projektów badawczych</t>
  </si>
  <si>
    <t>Łaczna wartość dla 4 osób zatrudnionych na umowy zlecenie. Wartość dla 1 osoby nie przekracza progu ustawowego</t>
  </si>
  <si>
    <t>Zamówienia realizowane sukcesywnie w miarę potrzeb</t>
  </si>
  <si>
    <t>Organizacja kursów zawodowych i zajęć sportowo-rekreacyjnych (CEZ)</t>
  </si>
  <si>
    <t>Kwota maksymalna, dotycząca różnych dyscyplin, której wydatkowanie zalezy od wyników zawodników. Brak tożsamości czasowej, przedmiotowej i wykonawcy.</t>
  </si>
  <si>
    <t>Kwota maksymalna. Zamówienia realizowane sukcesywnie w miarę potrzeb.</t>
  </si>
  <si>
    <t>Audyty dla różnych pracowni wchodzących w skład CLNB</t>
  </si>
  <si>
    <t>Kwota maksymalna jako wynagrodzenia dla członków zespołów redakcyjnych</t>
  </si>
  <si>
    <t>Zamówienia realizowane sukcesywnie w miarę potrzeb o różnej tematyce. Brak tożsamości czasowej, przedmiotowej i wykonawcy.</t>
  </si>
  <si>
    <t>Zamówienia realizowane w różnych placówkach ze względu na kierunki studiów. Brak tożsamości przedmiotowej i wykonawcy.</t>
  </si>
  <si>
    <t>Kwota maksymalna, dotycząca wynagrodzeń recenzentów prac naukowych. Brak tożsamości czasowej, przedmiotowej i wykonawcy.</t>
  </si>
  <si>
    <t>Wynagrodzenia dla recenzentów artykułów naukowych.</t>
  </si>
  <si>
    <t>Usługi do celów naukowo - badawczych, zlecane sukcesywnie w miarę potrzeb w ramach projektów badawczych.</t>
  </si>
  <si>
    <t>Świadczenie usług administracyjno-gospodarczych (Dział Domów Studenckich)</t>
  </si>
  <si>
    <t>90524000-6</t>
  </si>
  <si>
    <t>Prowadzenie zajęć z przedmiotu język i kultura polska dla studentów zagranicznych w ramach Erasmus</t>
  </si>
  <si>
    <t>Laboratoryjne usługi badawcze / usługi badawcze i eksperymentalno - rozwojowe</t>
  </si>
  <si>
    <t>Usługi do celów naukowo - badawczych.  Charakter usługi zależy od przedmiotu projektu. Brak tożsamości czasowej, przedmiotowej i wykonawcy.</t>
  </si>
  <si>
    <t>Kwota maksymalna. Zamówienia realizowane sukcesywnie w miarę potrzeb; w przypadku przekroczenia progu z regulaminu, realizacja zamówienia poprzedzona ogłoszeniem w Biuletynie Informacji Publicznej</t>
  </si>
  <si>
    <t>Usługi medyczne i podobne (kwalifikacja do badań przez lekarza i nadzór lekarski nad badaniami, usługi pielęgniarskie, pobieranie krwi)</t>
  </si>
  <si>
    <t>71220000-6</t>
  </si>
  <si>
    <t xml:space="preserve">Wykonanie projektu budowlanego instalacji fotowoltaicznej </t>
  </si>
  <si>
    <t>Wykonanie projektu budowlanego przebudowy i rozbudowy chodników, dróg wewnetrznych, parkingów oraz systemu kontroli wjazdów i parkowania</t>
  </si>
  <si>
    <t xml:space="preserve">Wykonanie projektu budowlanego przebudowy stadionu bocznego treningowego </t>
  </si>
  <si>
    <t>Wykonanie projektu budowlanego budowy boiska wielofunkcyjnego,</t>
  </si>
  <si>
    <t>Wykonanie prac przedprojektowych i projektu budowlanego przebudowy budynku głównego i Pawlonów Naukowo-Dydaktycznych I-IV</t>
  </si>
  <si>
    <t>LP.</t>
  </si>
  <si>
    <t>Usługa cateringu na potrzeby inauguracja roku akademickiego, Biuro Programu Erasmus+</t>
  </si>
  <si>
    <t>Usługa cateringowa na potrzeby projektu Mov-e Erasmus +</t>
  </si>
  <si>
    <t>Usługi cateringowe (Dziekani, Kanclerz)</t>
  </si>
  <si>
    <t>Usługi hostingowe</t>
  </si>
  <si>
    <t>Zamówieie realizowane w trybie podstawowym Pzp</t>
  </si>
  <si>
    <t>Wykonanie projektu budowlanego rozbudowy Hali Gier Sportowych</t>
  </si>
  <si>
    <t>Dostęp do elektronicznej wersji publikacji Wydawnictwa Naukowego PWN - serwis IBUK Libra</t>
  </si>
  <si>
    <t>Kwota maksymalna, wydatkowana sukcesywnie, któej wydatkowanie uzależnione jest od wyników prac naukowo - badawczych o różnej tematyce. Brak tożsamości przedmiotowej, czasowej 
i wykonawcy.</t>
  </si>
  <si>
    <t>Kwota maksymalna, wydatkowana sukcesywnie 
w związku z udziałem w konferencjach naukowych o różnej tematyce. Brak tożsamości przedmiotowej, czasowej i wykonawcy.</t>
  </si>
  <si>
    <t>Usługi do celów naukowo - badawczych. Opieka lekarska, pielęgniarska itp. - usługi osób zatrudnionych do obsługi różnych projektów badawczych, również wieloletnich. Charakter usługi zależy od przedmiotu projektu. Brak tożsamości czasowej, przedmiotowej 
i wykonawcy.</t>
  </si>
  <si>
    <t>Kwota dotyczy różynych tematycznie kursów
i zajęć. Brak tożsamości przedmiotowej 
i wykonawcy.</t>
  </si>
  <si>
    <t xml:space="preserve">Usługi zagrancznych baz danych - czasopisma AWF </t>
  </si>
  <si>
    <t>Roczna opłata za przydzielenie identyfikatorów URI dla dokumentów deponowanych
w Repozytorium AWF Kraków</t>
  </si>
  <si>
    <r>
      <t xml:space="preserve">Zbiorczy plan zamówień publicznych na </t>
    </r>
    <r>
      <rPr>
        <u/>
        <sz val="20"/>
        <rFont val="Calibri"/>
        <family val="2"/>
        <scheme val="minor"/>
      </rPr>
      <t>usługi</t>
    </r>
    <r>
      <rPr>
        <sz val="20"/>
        <rFont val="Calibri"/>
        <family val="2"/>
        <scheme val="minor"/>
      </rPr>
      <t xml:space="preserve"> w roku 2024</t>
    </r>
  </si>
  <si>
    <t xml:space="preserve">                                                                                                         </t>
  </si>
  <si>
    <t xml:space="preserve">sporządził:     </t>
  </si>
  <si>
    <t>Łaczna wartość dla 25 osób zatrudnionych na umowy zlecenie. Wartość dla 1 osoby nie przekracza progu ustawowego</t>
  </si>
  <si>
    <t>Realizacja zamówienia poprzedzona ogłoszeniem w Biuletynie Informacji Publicznej w przypadku kursów o wartości powyżej kwoty określonej dla postępowania</t>
  </si>
  <si>
    <t>Legenda : kolor czarny - to co było</t>
  </si>
  <si>
    <t>kolor niebieski - Cez, dosłane BS, MN, RID</t>
  </si>
  <si>
    <t>kolor zielony : FERS</t>
  </si>
  <si>
    <t>Usługi cateringowe na potrzeby projektów badawczych</t>
  </si>
  <si>
    <t>Usługi wynajmu lub leasingu nieruchomości innych niż mieszkalne</t>
  </si>
  <si>
    <t xml:space="preserve">Wynagrodzenie dla promotorów i recenzentów w ramach prowadzonych badań </t>
  </si>
  <si>
    <t>Wynagrodzenie dla sędziów kompetentnych w ramach prowadzonych badań</t>
  </si>
  <si>
    <t>Wynagrodzenia dla porowadzących specjalistyczne kursy (CEZ)</t>
  </si>
  <si>
    <t>Wynagrodzenie dla Kierowników specjalistycznego szkolenia z zakresu fizjoterapii (CEZ)</t>
  </si>
  <si>
    <t>Wynagrodzenie dla ośrodków przyjmujących stażystów (CEZ)</t>
  </si>
  <si>
    <t>Wynagrodzenie dla opiekunów stażystów w szpitalach (CEZ)</t>
  </si>
  <si>
    <t xml:space="preserve">Wynagrodzenie dla uczestników badań </t>
  </si>
  <si>
    <t>Usługi trenera sportowego na potrzeby projektu badawczego</t>
  </si>
  <si>
    <t>FERS okres realizacji : okres realizacji: 2024-2025</t>
  </si>
  <si>
    <t>FERS okres realizacji: 2024-2028</t>
  </si>
  <si>
    <t>FERS okres reazlizacji : 2024-2025</t>
  </si>
  <si>
    <t>FERS wysyłanie korespondencji Biura Projektu - wydatki ponoszone cyklicznie</t>
  </si>
  <si>
    <t>FERS : działania podejmowane cykliczne w różnych okresach realizacji projektu</t>
  </si>
  <si>
    <t>Usługi konsultacyjne w zakresie ewaluacji</t>
  </si>
  <si>
    <t>Usługi edukacji osób dorosłych oraz inne (staże studenckie)</t>
  </si>
  <si>
    <t>FERS : wynagrodzenie stażowe dla studentów za udzial w stażu (każdy student otrzymuje 3702 zł brutto za udział w 120 godz stażu, każdy stażysta co do zasady wybiera indywidualne miejsce gdzie chce realizować staż)</t>
  </si>
  <si>
    <t>Szkolenie dla studentów 'Nowoczesne metody reedukacji chodu osób starszych'</t>
  </si>
  <si>
    <t>szkolenia dla studentów WRR uczestniczących w projekcie; realizowane cyklicznie w 4 grupach projektowych w całym projekcie</t>
  </si>
  <si>
    <t>Szkolenie dla studentów 'Terapia NAP'</t>
  </si>
  <si>
    <t>szkolenia dla studentów WRR uczestniczących w projekcie; realizowane cyklicznie w 2 grupach projektowych/edycjach w całym projekcie</t>
  </si>
  <si>
    <t>Warsztaty z praktykami: "Neurorehabilitacja"</t>
  </si>
  <si>
    <t>Szkolenie dla studentów 'Manualne leczenia zaburzen napiecia miesniowego ..'</t>
  </si>
  <si>
    <t>szkolenia dla studentów WRR uczestniczących w projekcie; realizowane cyklicznie w 8 grupach projektowych/edycjach w całym projekcie</t>
  </si>
  <si>
    <t>Szkolenie dla studentów "Operator drona"</t>
  </si>
  <si>
    <t>szkolenia dla studentów TIR uczestniczących w projekcie; realizowane cyklicznie w 3 grupach projektowych/edycjach w całym projekcie</t>
  </si>
  <si>
    <t>Szkolenie dla studentów "Konsultant Ajurwedy"</t>
  </si>
  <si>
    <t>Warsztaty z praktykami dla studentów : "Zabiegi i rytuały SPA"</t>
  </si>
  <si>
    <t>Warsztaty z praktykami dla studentów : "Rytuały sauniarskie"</t>
  </si>
  <si>
    <t>Szkolenie dla studentów  'Trener personalny'</t>
  </si>
  <si>
    <t>szkolenia dla studentów WWFiS uczestniczących w projekcie; realizowane cyklicznie w 6 grupach projektowych/edycjach w całym projekcie</t>
  </si>
  <si>
    <t>Warsztaty z praktykami dla studentów : 'Architektura postawy ciała i kontrola motoryczna stawów'</t>
  </si>
  <si>
    <t>szkolenia dla studentów WWFiS uczestniczących w projekcie; realizowane cyklicznie w 12 grupach projektowych/edycjach w całym projekcie</t>
  </si>
  <si>
    <t>wynagrodzenie dla jednostki przyjmujacej na wizycie studyjnej</t>
  </si>
  <si>
    <t>wizyty studyjne w różnych jednostach w zależności od kierunku; realizowane cyklicznie w latach 2025-2028 (uczestnicy: studenci wszystkich wydziałów AWF Kraków)</t>
  </si>
  <si>
    <t>Szkolenie dla studentów podnoszące kompetencje cyfrowe: "Kurs grafiki komputerowej"</t>
  </si>
  <si>
    <t>szkolenia dla kadry dydatkycznej obszar: kompet. cyfrowe - temat: sztuczna inteligencja</t>
  </si>
  <si>
    <t>szkolenia dla przedstawicieli kadry dydaktycznej AWF Kraków; realizowane cyklicznie w 6 grupach projektowych/edycjach w całym projekcie (51 osób)</t>
  </si>
  <si>
    <t>szkolenia dla kadry dydaktycznej obszar: zielona transformacja - temat: edukacja na rzecz zielonej transformacji</t>
  </si>
  <si>
    <t>szkolenia dla kadry dydaktycznej : kompetencje jezykowe - temat: pozyskiwanie tresci ze zrodel anglojezycznych</t>
  </si>
  <si>
    <t>szkolenia dla przedstawicieli kadry dydaktycznej AWF Kraków; realizowane w 1 grupie w całym projekcie (5 osób)</t>
  </si>
  <si>
    <t>szkolenia dla kadry dydaktycznej : kompetencje branżowe - temat: wykorzystywanie symulatora VR anatomia czlowieka</t>
  </si>
  <si>
    <t>szkolenia dla przedstawicieli kadry dydaktycznej AWF Kraków; realizowane w 1 grupie w całym projekcie (10 osób)</t>
  </si>
  <si>
    <t>szkolenia dla kadry dydaktycznej : kompetencje branżowe - temat: wykorzystywanie symulatora VR odczucia osoby z ograniczoną sprawnością</t>
  </si>
  <si>
    <t>szkolenia językowe dla studentów TIR, realizacja rokrocznie cyklicznie w 3 grupach/edycjach w całym projekcie</t>
  </si>
  <si>
    <t>Kursy językowe dla studentów (FERS)</t>
  </si>
  <si>
    <t>80521000-2</t>
  </si>
  <si>
    <t>modyfikacje sylabusów przedmiotow zajec przez ekspertów zewnętrznych na um. cywilno-prawna</t>
  </si>
  <si>
    <t>55250000-7</t>
  </si>
  <si>
    <t>wynajem mieszkania/pokoju przez studentów biorących udział w stażach w projekcie</t>
  </si>
  <si>
    <t>FERS</t>
  </si>
  <si>
    <r>
      <t xml:space="preserve">Zbiorczy plan zamówień publicznych na </t>
    </r>
    <r>
      <rPr>
        <u/>
        <sz val="20"/>
        <rFont val="Calibri"/>
        <family val="2"/>
        <scheme val="minor"/>
      </rPr>
      <t>usługi</t>
    </r>
    <r>
      <rPr>
        <sz val="20"/>
        <rFont val="Calibri"/>
        <family val="2"/>
        <scheme val="minor"/>
      </rPr>
      <t xml:space="preserve"> w roku 2025</t>
    </r>
  </si>
  <si>
    <t>Wymiana zakończeń światłowodowych w Pawilonach I-IV, na Basenie, w DS1/2/3, P-LA, ZPND, HT</t>
  </si>
  <si>
    <t>50331000-4</t>
  </si>
  <si>
    <t>Naprawa rolet automatycznych</t>
  </si>
  <si>
    <t>przegląd i serwis osuszacza Jacuzi</t>
  </si>
  <si>
    <t>przegląd , cechowanie fotometru</t>
  </si>
  <si>
    <t>przegląd i naprawa pomp dozujących membranowych 9.szt</t>
  </si>
  <si>
    <t>51514100-9</t>
  </si>
  <si>
    <t>Usługi ubezpieczenia od wszelkiego ryzyka (URSS)</t>
  </si>
  <si>
    <t xml:space="preserve">Ekspertyzy  budowlane przed planowanymi  inwestycjami  i  inne usługi  konsultacyjne  z  zakresu  budownictwa </t>
  </si>
  <si>
    <t>Opracowanie  dokumentacji  projektowej doa  uzyskania  decyzji administracyjnej pozwolenia na budowę lub zgłoszenie  wykonywania  robót  dla  budowy pomostów  w  OSW  Załęże-Znamirowice</t>
  </si>
  <si>
    <t>usługi związane z przygotowaniem dokumentacji kosztorysowej i przetargowej</t>
  </si>
  <si>
    <t xml:space="preserve">Wykonanie projektu wielobranżowego, instalacji oświetlenia ewakuacyjnego oraz oświetlenia przeszkodowego w Auli Główenj AKF" </t>
  </si>
  <si>
    <t xml:space="preserve">opracowanie  operatu wodno-prawnego dla  budowy  pomostów  na terenie  OSW  Załeze-Znamirowice </t>
  </si>
  <si>
    <t>71320000-7</t>
  </si>
  <si>
    <t>asysta techniczna Egeria,</t>
  </si>
  <si>
    <t>72700000-7</t>
  </si>
  <si>
    <t>Kontrakty serwisowe (dla FirePower oraz Catalyst)</t>
  </si>
  <si>
    <t>Usługi adytu księgowego</t>
  </si>
  <si>
    <t xml:space="preserve">audyt cyberbezpieczeństwa </t>
  </si>
  <si>
    <t>79511000-9</t>
  </si>
  <si>
    <t>Usługi operatorów telefonicznych</t>
  </si>
  <si>
    <t>Usługi w zakresie tłumaczenia polski język migowy</t>
  </si>
  <si>
    <t>Obsługa techniczna inaguracji roku akademickiego</t>
  </si>
  <si>
    <t>98390000-3</t>
  </si>
  <si>
    <t>Opłaty za publikacje naukowe  (artykuły, rozdziały w monografiach, monografie w wydawnictwach krajowych i zagranicznych)</t>
  </si>
  <si>
    <t>Usługi seminaryjne</t>
  </si>
  <si>
    <t>Usługi tapicerskie (materace DS)</t>
  </si>
  <si>
    <t>Wynajem obiektów sportowch</t>
  </si>
  <si>
    <t>Usługi w zakresie odpadów chemicznych i medycznych</t>
  </si>
  <si>
    <t xml:space="preserve">Usługa wsparcia psychologicznego dla studentów i pracowników </t>
  </si>
  <si>
    <t>79311300-0</t>
  </si>
  <si>
    <t>Usłgi analizy ankiet, kwestionariuszy</t>
  </si>
  <si>
    <t>Atualizacja i opieka techniczna oprogramowania DIVA- gait 2.0</t>
  </si>
  <si>
    <t>Aktualizacja i opieka techniczna oprogramowania do obsługi hostelu</t>
  </si>
  <si>
    <t xml:space="preserve">72413000-8 </t>
  </si>
  <si>
    <t>Usługi w zakresie projektowania stron WWW</t>
  </si>
  <si>
    <t>72510000-1</t>
  </si>
  <si>
    <t>Usługi związane ze zmianą nazwy Uczelni w zakresie Active Directory i Office 365</t>
  </si>
  <si>
    <t>dostęp do e-książki</t>
  </si>
  <si>
    <t>Wynagrodzenie dla prowadzących kursy na specjalizacji z  zakresu fizjoterpii (CEZ)</t>
  </si>
  <si>
    <t>Staże w szpitalach</t>
  </si>
  <si>
    <t>Usługi badawcze i eksperymentalno - rozwojowe</t>
  </si>
  <si>
    <t>Wynagrodzenie dla prelegentów</t>
  </si>
  <si>
    <t>Usługi cateringowe na potrzeby organizowanych konferencji (Biuro Kanclerza)</t>
  </si>
  <si>
    <t>Budowa/Modernizacja stron i portali internetowych AWF Kraków</t>
  </si>
  <si>
    <t>Usługi świadczone przez jednostki badawcze</t>
  </si>
  <si>
    <t>Zabiegi Krioterapii ogólnoustrojowej</t>
  </si>
  <si>
    <t>Usługi sportowe na potrzeby projektow badawczych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</si>
</sst>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_z_ł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name val="Calibri"/>
      <family val="2"/>
      <scheme val="minor"/>
    </font>
    <font>
      <sz val="28"/>
      <name val="Calibri"/>
      <family val="2"/>
      <scheme val="minor"/>
    </font>
    <font>
      <sz val="11"/>
      <name val="Calibri"/>
      <family val="2"/>
      <scheme val="minor"/>
    </font>
    <font>
      <sz val="28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sz val="12"/>
      <color rgb="FF92D050"/>
      <name val="Calibri"/>
      <family val="2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EFDDEC"/>
        <bgColor indexed="64"/>
      </patternFill>
    </fill>
    <fill>
      <patternFill patternType="solid">
        <fgColor rgb="FFEFDDEC"/>
        <bgColor theme="4" tint="0.79998168889431442"/>
      </patternFill>
    </fill>
    <fill>
      <patternFill patternType="solid">
        <fgColor theme="7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0" fontId="3" fillId="5" borderId="2" xfId="0" applyFont="1" applyFill="1" applyBorder="1" applyAlignment="1">
      <alignment horizontal="left"/>
    </xf>
    <xf numFmtId="0" fontId="0" fillId="5" borderId="0" xfId="0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43" fontId="1" fillId="5" borderId="6" xfId="0" applyNumberFormat="1" applyFont="1" applyFill="1" applyBorder="1" applyAlignment="1">
      <alignment horizontal="center" vertical="center" wrapText="1"/>
    </xf>
    <xf numFmtId="4" fontId="1" fillId="5" borderId="5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/>
    <xf numFmtId="0" fontId="0" fillId="5" borderId="11" xfId="0" applyFill="1" applyBorder="1" applyAlignment="1">
      <alignment horizontal="lef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wrapText="1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/>
    <xf numFmtId="0" fontId="0" fillId="5" borderId="1" xfId="0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right" vertical="center"/>
    </xf>
    <xf numFmtId="164" fontId="0" fillId="5" borderId="1" xfId="0" applyNumberFormat="1" applyFill="1" applyBorder="1" applyAlignment="1">
      <alignment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wrapText="1"/>
    </xf>
    <xf numFmtId="0" fontId="0" fillId="5" borderId="18" xfId="0" applyFill="1" applyBorder="1" applyAlignment="1">
      <alignment horizontal="center" vertical="center"/>
    </xf>
    <xf numFmtId="0" fontId="1" fillId="5" borderId="2" xfId="0" applyFont="1" applyFill="1" applyBorder="1"/>
    <xf numFmtId="0" fontId="0" fillId="5" borderId="19" xfId="0" applyFill="1" applyBorder="1" applyAlignment="1">
      <alignment horizontal="left" vertical="center" wrapText="1"/>
    </xf>
    <xf numFmtId="164" fontId="1" fillId="5" borderId="19" xfId="0" applyNumberFormat="1" applyFont="1" applyFill="1" applyBorder="1" applyAlignment="1">
      <alignment horizontal="right" vertical="center"/>
    </xf>
    <xf numFmtId="164" fontId="0" fillId="5" borderId="20" xfId="0" applyNumberFormat="1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wrapText="1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 applyAlignment="1">
      <alignment horizontal="left" vertical="center"/>
    </xf>
    <xf numFmtId="164" fontId="1" fillId="5" borderId="6" xfId="0" applyNumberFormat="1" applyFont="1" applyFill="1" applyBorder="1" applyAlignment="1">
      <alignment horizontal="right" vertical="center"/>
    </xf>
    <xf numFmtId="164" fontId="0" fillId="5" borderId="4" xfId="0" applyNumberFormat="1" applyFill="1" applyBorder="1" applyAlignment="1">
      <alignment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/>
    <xf numFmtId="0" fontId="0" fillId="5" borderId="8" xfId="0" applyFill="1" applyBorder="1" applyAlignment="1">
      <alignment wrapText="1"/>
    </xf>
    <xf numFmtId="0" fontId="1" fillId="5" borderId="5" xfId="0" applyFont="1" applyFill="1" applyBorder="1"/>
    <xf numFmtId="0" fontId="1" fillId="5" borderId="10" xfId="0" applyFont="1" applyFill="1" applyBorder="1"/>
    <xf numFmtId="164" fontId="1" fillId="5" borderId="1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0" fillId="6" borderId="8" xfId="0" applyFill="1" applyBorder="1"/>
    <xf numFmtId="0" fontId="0" fillId="5" borderId="6" xfId="0" applyFill="1" applyBorder="1" applyAlignment="1" applyProtection="1">
      <alignment horizontal="left" vertical="center" wrapText="1"/>
      <protection locked="0"/>
    </xf>
    <xf numFmtId="164" fontId="1" fillId="5" borderId="6" xfId="0" applyNumberFormat="1" applyFont="1" applyFill="1" applyBorder="1" applyAlignment="1" applyProtection="1">
      <alignment horizontal="right" vertical="center"/>
      <protection locked="0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4" fillId="5" borderId="8" xfId="0" applyFont="1" applyFill="1" applyBorder="1"/>
    <xf numFmtId="0" fontId="0" fillId="5" borderId="23" xfId="0" applyFill="1" applyBorder="1" applyAlignment="1">
      <alignment horizontal="center" vertical="center"/>
    </xf>
    <xf numFmtId="0" fontId="1" fillId="5" borderId="24" xfId="0" applyFont="1" applyFill="1" applyBorder="1" applyAlignment="1">
      <alignment horizontal="right"/>
    </xf>
    <xf numFmtId="0" fontId="0" fillId="5" borderId="25" xfId="0" applyFill="1" applyBorder="1" applyAlignment="1">
      <alignment horizontal="left" vertical="center"/>
    </xf>
    <xf numFmtId="164" fontId="1" fillId="5" borderId="25" xfId="0" applyNumberFormat="1" applyFont="1" applyFill="1" applyBorder="1" applyAlignment="1">
      <alignment horizontal="right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/>
    <xf numFmtId="0" fontId="0" fillId="5" borderId="19" xfId="0" applyFill="1" applyBorder="1" applyAlignment="1">
      <alignment horizontal="left" vertical="center"/>
    </xf>
    <xf numFmtId="0" fontId="0" fillId="5" borderId="8" xfId="0" applyFill="1" applyBorder="1" applyAlignment="1">
      <alignment horizontal="left" wrapText="1"/>
    </xf>
    <xf numFmtId="4" fontId="0" fillId="5" borderId="8" xfId="0" applyNumberFormat="1" applyFill="1" applyBorder="1"/>
    <xf numFmtId="0" fontId="0" fillId="5" borderId="28" xfId="0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43" fontId="0" fillId="5" borderId="0" xfId="0" applyNumberFormat="1" applyFill="1" applyAlignment="1">
      <alignment horizontal="center" vertical="center"/>
    </xf>
    <xf numFmtId="4" fontId="0" fillId="5" borderId="0" xfId="0" applyNumberFormat="1" applyFill="1" applyAlignment="1">
      <alignment vertical="center"/>
    </xf>
    <xf numFmtId="4" fontId="0" fillId="5" borderId="0" xfId="0" applyNumberFormat="1" applyFill="1" applyAlignment="1">
      <alignment horizontal="center" vertical="center"/>
    </xf>
    <xf numFmtId="4" fontId="0" fillId="5" borderId="0" xfId="0" applyNumberFormat="1" applyFill="1"/>
    <xf numFmtId="0" fontId="0" fillId="5" borderId="0" xfId="0" applyFill="1" applyAlignment="1">
      <alignment horizontal="left" vertical="center"/>
    </xf>
    <xf numFmtId="164" fontId="1" fillId="5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/>
    <xf numFmtId="0" fontId="7" fillId="0" borderId="0" xfId="0" applyFont="1" applyFill="1"/>
    <xf numFmtId="0" fontId="7" fillId="2" borderId="0" xfId="0" applyFont="1" applyFill="1" applyAlignment="1">
      <alignment wrapText="1"/>
    </xf>
    <xf numFmtId="0" fontId="8" fillId="0" borderId="2" xfId="0" applyFont="1" applyBorder="1" applyAlignment="1">
      <alignment horizontal="left" wrapText="1"/>
    </xf>
    <xf numFmtId="43" fontId="9" fillId="0" borderId="2" xfId="0" applyNumberFormat="1" applyFont="1" applyBorder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right"/>
    </xf>
    <xf numFmtId="4" fontId="7" fillId="0" borderId="0" xfId="0" applyNumberFormat="1" applyFont="1" applyAlignment="1">
      <alignment horizontal="right" vertical="center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43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43" fontId="13" fillId="0" borderId="6" xfId="0" applyNumberFormat="1" applyFont="1" applyBorder="1" applyAlignment="1" applyProtection="1">
      <alignment horizontal="center" vertical="center"/>
      <protection locked="0"/>
    </xf>
    <xf numFmtId="164" fontId="14" fillId="0" borderId="6" xfId="0" applyNumberFormat="1" applyFont="1" applyBorder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left" vertical="center" wrapText="1"/>
      <protection locked="0"/>
    </xf>
    <xf numFmtId="43" fontId="13" fillId="0" borderId="31" xfId="0" applyNumberFormat="1" applyFont="1" applyBorder="1" applyAlignment="1" applyProtection="1">
      <alignment horizontal="center" vertical="center"/>
      <protection locked="0"/>
    </xf>
    <xf numFmtId="164" fontId="14" fillId="0" borderId="31" xfId="0" applyNumberFormat="1" applyFont="1" applyBorder="1" applyAlignment="1" applyProtection="1">
      <alignment horizontal="right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43" fontId="14" fillId="0" borderId="11" xfId="0" applyNumberFormat="1" applyFont="1" applyBorder="1" applyAlignment="1" applyProtection="1">
      <alignment horizontal="center" vertical="center"/>
      <protection locked="0"/>
    </xf>
    <xf numFmtId="164" fontId="14" fillId="0" borderId="13" xfId="0" applyNumberFormat="1" applyFont="1" applyBorder="1" applyAlignment="1" applyProtection="1">
      <alignment horizontal="right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43" fontId="14" fillId="0" borderId="1" xfId="0" applyNumberFormat="1" applyFont="1" applyBorder="1" applyAlignment="1" applyProtection="1">
      <alignment horizontal="center" vertical="center"/>
      <protection locked="0"/>
    </xf>
    <xf numFmtId="164" fontId="14" fillId="0" borderId="17" xfId="0" applyNumberFormat="1" applyFont="1" applyBorder="1" applyAlignment="1" applyProtection="1">
      <alignment horizontal="right" vertical="center"/>
      <protection locked="0"/>
    </xf>
    <xf numFmtId="0" fontId="14" fillId="0" borderId="30" xfId="0" applyFont="1" applyFill="1" applyBorder="1" applyAlignment="1" applyProtection="1">
      <alignment horizontal="left" vertical="center" wrapText="1"/>
      <protection locked="0"/>
    </xf>
    <xf numFmtId="43" fontId="14" fillId="0" borderId="30" xfId="0" applyNumberFormat="1" applyFont="1" applyBorder="1" applyAlignment="1" applyProtection="1">
      <alignment horizontal="center" vertical="center"/>
      <protection locked="0"/>
    </xf>
    <xf numFmtId="164" fontId="14" fillId="0" borderId="35" xfId="0" applyNumberFormat="1" applyFont="1" applyBorder="1" applyAlignment="1" applyProtection="1">
      <alignment horizontal="right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right" vertical="center" wrapText="1"/>
      <protection locked="0"/>
    </xf>
    <xf numFmtId="164" fontId="14" fillId="0" borderId="8" xfId="0" applyNumberFormat="1" applyFont="1" applyBorder="1" applyAlignment="1" applyProtection="1">
      <alignment horizontal="right" vertical="center"/>
      <protection locked="0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43" fontId="13" fillId="0" borderId="6" xfId="0" applyNumberFormat="1" applyFont="1" applyFill="1" applyBorder="1" applyAlignment="1" applyProtection="1">
      <alignment horizontal="center" vertical="center"/>
      <protection locked="0"/>
    </xf>
    <xf numFmtId="164" fontId="14" fillId="0" borderId="6" xfId="0" applyNumberFormat="1" applyFont="1" applyFill="1" applyBorder="1" applyAlignment="1" applyProtection="1">
      <alignment horizontal="right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43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43" fontId="13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right" vertical="center"/>
    </xf>
    <xf numFmtId="0" fontId="14" fillId="2" borderId="0" xfId="0" applyFont="1" applyFill="1" applyAlignment="1">
      <alignment wrapText="1"/>
    </xf>
    <xf numFmtId="4" fontId="14" fillId="0" borderId="0" xfId="0" applyNumberFormat="1" applyFont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43" fontId="13" fillId="2" borderId="0" xfId="0" applyNumberFormat="1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center" vertical="center"/>
    </xf>
    <xf numFmtId="4" fontId="13" fillId="2" borderId="0" xfId="0" applyNumberFormat="1" applyFont="1" applyFill="1" applyAlignment="1">
      <alignment wrapText="1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vertical="center" wrapText="1"/>
      <protection locked="0"/>
    </xf>
    <xf numFmtId="43" fontId="16" fillId="0" borderId="6" xfId="0" applyNumberFormat="1" applyFont="1" applyBorder="1" applyAlignment="1" applyProtection="1">
      <alignment horizontal="center" vertical="center"/>
      <protection locked="0"/>
    </xf>
    <xf numFmtId="164" fontId="17" fillId="0" borderId="6" xfId="0" applyNumberFormat="1" applyFont="1" applyBorder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left" vertical="center" wrapText="1"/>
      <protection locked="0"/>
    </xf>
    <xf numFmtId="43" fontId="18" fillId="0" borderId="29" xfId="0" applyNumberFormat="1" applyFont="1" applyBorder="1" applyAlignment="1" applyProtection="1">
      <alignment horizontal="center" vertical="center"/>
      <protection locked="0"/>
    </xf>
    <xf numFmtId="43" fontId="19" fillId="0" borderId="6" xfId="0" applyNumberFormat="1" applyFont="1" applyBorder="1" applyAlignment="1" applyProtection="1">
      <alignment horizontal="center" vertical="center"/>
      <protection locked="0"/>
    </xf>
    <xf numFmtId="43" fontId="19" fillId="2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43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left" vertical="center" wrapText="1"/>
      <protection locked="0"/>
    </xf>
    <xf numFmtId="43" fontId="20" fillId="0" borderId="6" xfId="0" applyNumberFormat="1" applyFont="1" applyBorder="1" applyAlignment="1" applyProtection="1">
      <alignment horizontal="center" vertical="center"/>
      <protection locked="0"/>
    </xf>
    <xf numFmtId="164" fontId="21" fillId="0" borderId="6" xfId="0" applyNumberFormat="1" applyFont="1" applyBorder="1" applyAlignment="1" applyProtection="1">
      <alignment horizontal="right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vertical="center" wrapText="1"/>
      <protection locked="0"/>
    </xf>
    <xf numFmtId="43" fontId="20" fillId="0" borderId="6" xfId="0" applyNumberFormat="1" applyFont="1" applyFill="1" applyBorder="1" applyAlignment="1" applyProtection="1">
      <alignment horizontal="center" vertical="center"/>
      <protection locked="0"/>
    </xf>
    <xf numFmtId="164" fontId="21" fillId="0" borderId="6" xfId="0" applyNumberFormat="1" applyFont="1" applyFill="1" applyBorder="1" applyAlignment="1" applyProtection="1">
      <alignment horizontal="right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vertical="center" wrapText="1"/>
      <protection locked="0"/>
    </xf>
    <xf numFmtId="43" fontId="20" fillId="2" borderId="6" xfId="0" applyNumberFormat="1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left" vertical="center" wrapText="1"/>
      <protection locked="0"/>
    </xf>
    <xf numFmtId="0" fontId="21" fillId="0" borderId="31" xfId="0" applyFont="1" applyBorder="1" applyAlignment="1" applyProtection="1">
      <alignment horizontal="left" vertical="center" wrapText="1"/>
      <protection locked="0"/>
    </xf>
    <xf numFmtId="43" fontId="20" fillId="0" borderId="31" xfId="0" applyNumberFormat="1" applyFont="1" applyBorder="1" applyAlignment="1" applyProtection="1">
      <alignment horizontal="center" vertical="center"/>
      <protection locked="0"/>
    </xf>
    <xf numFmtId="0" fontId="5" fillId="7" borderId="0" xfId="0" applyFont="1" applyFill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43" fontId="1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vertical="center" wrapText="1"/>
      <protection locked="0"/>
    </xf>
    <xf numFmtId="0" fontId="15" fillId="0" borderId="8" xfId="0" applyFont="1" applyBorder="1" applyAlignment="1" applyProtection="1">
      <alignment vertical="center" wrapText="1"/>
      <protection locked="0"/>
    </xf>
    <xf numFmtId="0" fontId="3" fillId="5" borderId="0" xfId="0" applyFont="1" applyFill="1" applyAlignment="1">
      <alignment horizontal="center"/>
    </xf>
    <xf numFmtId="0" fontId="22" fillId="0" borderId="6" xfId="0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FD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D986-2E69-44A9-AF3B-C45C2E23F6BC}">
  <sheetPr>
    <pageSetUpPr fitToPage="1"/>
  </sheetPr>
  <dimension ref="B2:N164"/>
  <sheetViews>
    <sheetView tabSelected="1" topLeftCell="A152" workbookViewId="0">
      <selection activeCell="D99" sqref="D99"/>
    </sheetView>
  </sheetViews>
  <sheetFormatPr defaultRowHeight="15" x14ac:dyDescent="0.25"/>
  <cols>
    <col min="1" max="1" width="9.140625" style="69"/>
    <col min="2" max="2" width="3.85546875" style="69" customWidth="1"/>
    <col min="3" max="3" width="5.5703125" style="70" customWidth="1"/>
    <col min="4" max="4" width="92.5703125" style="71" customWidth="1"/>
    <col min="5" max="5" width="20.140625" style="77" customWidth="1"/>
    <col min="6" max="6" width="19.85546875" style="79" customWidth="1"/>
    <col min="7" max="7" width="14.7109375" style="70" customWidth="1"/>
    <col min="8" max="16384" width="9.140625" style="69"/>
  </cols>
  <sheetData>
    <row r="2" spans="3:7" ht="26.25" x14ac:dyDescent="0.25">
      <c r="C2" s="164"/>
      <c r="D2" s="169" t="s">
        <v>547</v>
      </c>
      <c r="E2" s="169"/>
      <c r="F2" s="169"/>
      <c r="G2" s="169"/>
    </row>
    <row r="3" spans="3:7" ht="21.75" customHeight="1" thickBot="1" x14ac:dyDescent="0.6">
      <c r="C3" s="68"/>
      <c r="D3" s="75"/>
      <c r="E3" s="76"/>
      <c r="F3" s="78"/>
    </row>
    <row r="4" spans="3:7" s="72" customFormat="1" ht="48" thickBot="1" x14ac:dyDescent="0.3">
      <c r="C4" s="80" t="s">
        <v>473</v>
      </c>
      <c r="D4" s="81" t="s">
        <v>164</v>
      </c>
      <c r="E4" s="82" t="s">
        <v>165</v>
      </c>
      <c r="F4" s="83" t="s">
        <v>166</v>
      </c>
      <c r="G4" s="133" t="s">
        <v>167</v>
      </c>
    </row>
    <row r="5" spans="3:7" ht="20.25" customHeight="1" thickBot="1" x14ac:dyDescent="0.3">
      <c r="C5" s="86">
        <v>1</v>
      </c>
      <c r="D5" s="87" t="s">
        <v>63</v>
      </c>
      <c r="E5" s="88">
        <v>20000</v>
      </c>
      <c r="F5" s="89">
        <f>E5/4.6371</f>
        <v>4313.0404778848851</v>
      </c>
      <c r="G5" s="134" t="s">
        <v>62</v>
      </c>
    </row>
    <row r="6" spans="3:7" ht="21" customHeight="1" thickBot="1" x14ac:dyDescent="0.3">
      <c r="C6" s="86">
        <v>2</v>
      </c>
      <c r="D6" s="87" t="s">
        <v>180</v>
      </c>
      <c r="E6" s="88">
        <v>3015</v>
      </c>
      <c r="F6" s="89">
        <f t="shared" ref="F6:F69" si="0">E6/4.6371</f>
        <v>650.1908520411464</v>
      </c>
      <c r="G6" s="134" t="s">
        <v>71</v>
      </c>
    </row>
    <row r="7" spans="3:7" ht="21" customHeight="1" thickBot="1" x14ac:dyDescent="0.3">
      <c r="C7" s="86">
        <v>3</v>
      </c>
      <c r="D7" s="87" t="s">
        <v>419</v>
      </c>
      <c r="E7" s="88">
        <v>15325</v>
      </c>
      <c r="F7" s="89">
        <f t="shared" si="0"/>
        <v>3304.867266179293</v>
      </c>
      <c r="G7" s="134" t="s">
        <v>73</v>
      </c>
    </row>
    <row r="8" spans="3:7" ht="21" customHeight="1" thickBot="1" x14ac:dyDescent="0.3">
      <c r="C8" s="86">
        <v>4</v>
      </c>
      <c r="D8" s="87" t="s">
        <v>548</v>
      </c>
      <c r="E8" s="88">
        <v>50000</v>
      </c>
      <c r="F8" s="89">
        <f t="shared" si="0"/>
        <v>10782.601194712212</v>
      </c>
      <c r="G8" s="134" t="s">
        <v>549</v>
      </c>
    </row>
    <row r="9" spans="3:7" ht="16.5" thickBot="1" x14ac:dyDescent="0.3">
      <c r="C9" s="86">
        <v>5</v>
      </c>
      <c r="D9" s="87" t="s">
        <v>420</v>
      </c>
      <c r="E9" s="88">
        <v>56100</v>
      </c>
      <c r="F9" s="89">
        <f t="shared" si="0"/>
        <v>12098.078540467102</v>
      </c>
      <c r="G9" s="134" t="s">
        <v>102</v>
      </c>
    </row>
    <row r="10" spans="3:7" ht="16.5" thickBot="1" x14ac:dyDescent="0.3">
      <c r="C10" s="86">
        <v>6</v>
      </c>
      <c r="D10" s="87" t="s">
        <v>142</v>
      </c>
      <c r="E10" s="88">
        <v>5900</v>
      </c>
      <c r="F10" s="89">
        <f t="shared" si="0"/>
        <v>1272.346940976041</v>
      </c>
      <c r="G10" s="134" t="s">
        <v>143</v>
      </c>
    </row>
    <row r="11" spans="3:7" ht="16.5" thickBot="1" x14ac:dyDescent="0.3">
      <c r="C11" s="86">
        <v>7</v>
      </c>
      <c r="D11" s="87" t="s">
        <v>184</v>
      </c>
      <c r="E11" s="88">
        <v>125000</v>
      </c>
      <c r="F11" s="89">
        <f t="shared" si="0"/>
        <v>26956.502986780528</v>
      </c>
      <c r="G11" s="134" t="s">
        <v>20</v>
      </c>
    </row>
    <row r="12" spans="3:7" ht="16.5" thickBot="1" x14ac:dyDescent="0.3">
      <c r="C12" s="86">
        <v>8</v>
      </c>
      <c r="D12" s="87" t="s">
        <v>19</v>
      </c>
      <c r="E12" s="88">
        <v>50000</v>
      </c>
      <c r="F12" s="89">
        <f t="shared" si="0"/>
        <v>10782.601194712212</v>
      </c>
      <c r="G12" s="134" t="s">
        <v>20</v>
      </c>
    </row>
    <row r="13" spans="3:7" ht="16.5" thickBot="1" x14ac:dyDescent="0.3">
      <c r="C13" s="86">
        <v>9</v>
      </c>
      <c r="D13" s="87" t="s">
        <v>421</v>
      </c>
      <c r="E13" s="88">
        <v>15350</v>
      </c>
      <c r="F13" s="89">
        <f t="shared" si="0"/>
        <v>3310.2585667766489</v>
      </c>
      <c r="G13" s="134" t="s">
        <v>13</v>
      </c>
    </row>
    <row r="14" spans="3:7" ht="32.25" thickBot="1" x14ac:dyDescent="0.3">
      <c r="C14" s="86">
        <v>10</v>
      </c>
      <c r="D14" s="87" t="s">
        <v>388</v>
      </c>
      <c r="E14" s="88">
        <v>80000</v>
      </c>
      <c r="F14" s="89">
        <f t="shared" si="0"/>
        <v>17252.161911539541</v>
      </c>
      <c r="G14" s="134" t="s">
        <v>13</v>
      </c>
    </row>
    <row r="15" spans="3:7" ht="16.5" thickBot="1" x14ac:dyDescent="0.3">
      <c r="C15" s="86">
        <v>11</v>
      </c>
      <c r="D15" s="87" t="s">
        <v>396</v>
      </c>
      <c r="E15" s="88">
        <v>15000</v>
      </c>
      <c r="F15" s="89">
        <f t="shared" si="0"/>
        <v>3234.7803584136636</v>
      </c>
      <c r="G15" s="134" t="s">
        <v>21</v>
      </c>
    </row>
    <row r="16" spans="3:7" ht="16.5" thickBot="1" x14ac:dyDescent="0.3">
      <c r="C16" s="86">
        <v>12</v>
      </c>
      <c r="D16" s="87" t="s">
        <v>22</v>
      </c>
      <c r="E16" s="88">
        <v>90000</v>
      </c>
      <c r="F16" s="89">
        <f t="shared" si="0"/>
        <v>19408.682150481982</v>
      </c>
      <c r="G16" s="134" t="s">
        <v>23</v>
      </c>
    </row>
    <row r="17" spans="3:7" ht="32.25" thickBot="1" x14ac:dyDescent="0.3">
      <c r="C17" s="86">
        <v>13</v>
      </c>
      <c r="D17" s="87" t="s">
        <v>422</v>
      </c>
      <c r="E17" s="88">
        <v>6000</v>
      </c>
      <c r="F17" s="89">
        <f t="shared" si="0"/>
        <v>1293.9121433654655</v>
      </c>
      <c r="G17" s="134" t="s">
        <v>413</v>
      </c>
    </row>
    <row r="18" spans="3:7" ht="16.5" thickBot="1" x14ac:dyDescent="0.3">
      <c r="C18" s="86">
        <v>14</v>
      </c>
      <c r="D18" s="87" t="s">
        <v>423</v>
      </c>
      <c r="E18" s="88">
        <v>28500</v>
      </c>
      <c r="F18" s="89">
        <f t="shared" si="0"/>
        <v>6146.0826809859609</v>
      </c>
      <c r="G18" s="134" t="s">
        <v>414</v>
      </c>
    </row>
    <row r="19" spans="3:7" ht="16.5" thickBot="1" x14ac:dyDescent="0.3">
      <c r="C19" s="86">
        <v>15</v>
      </c>
      <c r="D19" s="87" t="s">
        <v>424</v>
      </c>
      <c r="E19" s="88">
        <v>15000</v>
      </c>
      <c r="F19" s="89">
        <f t="shared" si="0"/>
        <v>3234.7803584136636</v>
      </c>
      <c r="G19" s="134" t="s">
        <v>415</v>
      </c>
    </row>
    <row r="20" spans="3:7" ht="16.5" thickBot="1" x14ac:dyDescent="0.3">
      <c r="C20" s="86">
        <v>16</v>
      </c>
      <c r="D20" s="87" t="s">
        <v>425</v>
      </c>
      <c r="E20" s="88">
        <v>4500</v>
      </c>
      <c r="F20" s="89">
        <f t="shared" si="0"/>
        <v>970.43410752409909</v>
      </c>
      <c r="G20" s="134" t="s">
        <v>28</v>
      </c>
    </row>
    <row r="21" spans="3:7" ht="16.5" thickBot="1" x14ac:dyDescent="0.3">
      <c r="C21" s="86">
        <v>17</v>
      </c>
      <c r="D21" s="87" t="s">
        <v>382</v>
      </c>
      <c r="E21" s="88">
        <v>40000</v>
      </c>
      <c r="F21" s="89">
        <f t="shared" si="0"/>
        <v>8626.0809557697703</v>
      </c>
      <c r="G21" s="134" t="s">
        <v>30</v>
      </c>
    </row>
    <row r="22" spans="3:7" ht="16.5" thickBot="1" x14ac:dyDescent="0.3">
      <c r="C22" s="86">
        <v>18</v>
      </c>
      <c r="D22" s="87" t="s">
        <v>32</v>
      </c>
      <c r="E22" s="88">
        <v>15000</v>
      </c>
      <c r="F22" s="89">
        <f t="shared" si="0"/>
        <v>3234.7803584136636</v>
      </c>
      <c r="G22" s="134" t="s">
        <v>31</v>
      </c>
    </row>
    <row r="23" spans="3:7" ht="16.5" thickBot="1" x14ac:dyDescent="0.3">
      <c r="C23" s="86">
        <v>19</v>
      </c>
      <c r="D23" s="87" t="s">
        <v>426</v>
      </c>
      <c r="E23" s="88">
        <v>20000</v>
      </c>
      <c r="F23" s="89">
        <f t="shared" si="0"/>
        <v>4313.0404778848851</v>
      </c>
      <c r="G23" s="134" t="s">
        <v>31</v>
      </c>
    </row>
    <row r="24" spans="3:7" ht="16.5" thickBot="1" x14ac:dyDescent="0.3">
      <c r="C24" s="86">
        <v>20</v>
      </c>
      <c r="D24" s="87" t="s">
        <v>33</v>
      </c>
      <c r="E24" s="88">
        <v>120456.91</v>
      </c>
      <c r="F24" s="89">
        <f t="shared" si="0"/>
        <v>25976.776433546827</v>
      </c>
      <c r="G24" s="134" t="s">
        <v>34</v>
      </c>
    </row>
    <row r="25" spans="3:7" ht="16.5" thickBot="1" x14ac:dyDescent="0.3">
      <c r="C25" s="86">
        <v>21</v>
      </c>
      <c r="D25" s="87" t="s">
        <v>35</v>
      </c>
      <c r="E25" s="88">
        <v>12000</v>
      </c>
      <c r="F25" s="89">
        <f t="shared" si="0"/>
        <v>2587.8242867309309</v>
      </c>
      <c r="G25" s="134" t="s">
        <v>554</v>
      </c>
    </row>
    <row r="26" spans="3:7" ht="32.25" thickBot="1" x14ac:dyDescent="0.3">
      <c r="C26" s="86">
        <v>22</v>
      </c>
      <c r="D26" s="87" t="s">
        <v>197</v>
      </c>
      <c r="E26" s="88">
        <v>14796.740000000002</v>
      </c>
      <c r="F26" s="89">
        <f t="shared" si="0"/>
        <v>3190.9469280369199</v>
      </c>
      <c r="G26" s="134" t="s">
        <v>0</v>
      </c>
    </row>
    <row r="27" spans="3:7" ht="16.5" thickBot="1" x14ac:dyDescent="0.3">
      <c r="C27" s="86">
        <v>23</v>
      </c>
      <c r="D27" s="87" t="s">
        <v>198</v>
      </c>
      <c r="E27" s="88">
        <v>14000</v>
      </c>
      <c r="F27" s="89">
        <f t="shared" si="0"/>
        <v>3019.1283345194192</v>
      </c>
      <c r="G27" s="134" t="s">
        <v>0</v>
      </c>
    </row>
    <row r="28" spans="3:7" ht="29.25" customHeight="1" thickBot="1" x14ac:dyDescent="0.3">
      <c r="C28" s="86">
        <v>24</v>
      </c>
      <c r="D28" s="87" t="s">
        <v>199</v>
      </c>
      <c r="E28" s="88">
        <v>15000</v>
      </c>
      <c r="F28" s="89">
        <f t="shared" si="0"/>
        <v>3234.7803584136636</v>
      </c>
      <c r="G28" s="134" t="s">
        <v>0</v>
      </c>
    </row>
    <row r="29" spans="3:7" ht="16.5" thickBot="1" x14ac:dyDescent="0.3">
      <c r="C29" s="86">
        <v>25</v>
      </c>
      <c r="D29" s="87" t="s">
        <v>200</v>
      </c>
      <c r="E29" s="88">
        <v>14000</v>
      </c>
      <c r="F29" s="89">
        <f t="shared" si="0"/>
        <v>3019.1283345194192</v>
      </c>
      <c r="G29" s="134" t="s">
        <v>0</v>
      </c>
    </row>
    <row r="30" spans="3:7" ht="16.5" thickBot="1" x14ac:dyDescent="0.3">
      <c r="C30" s="86">
        <v>26</v>
      </c>
      <c r="D30" s="87" t="s">
        <v>553</v>
      </c>
      <c r="E30" s="88">
        <v>20000</v>
      </c>
      <c r="F30" s="89">
        <f t="shared" si="0"/>
        <v>4313.0404778848851</v>
      </c>
      <c r="G30" s="134" t="s">
        <v>0</v>
      </c>
    </row>
    <row r="31" spans="3:7" ht="16.5" thickBot="1" x14ac:dyDescent="0.3">
      <c r="C31" s="86">
        <v>27</v>
      </c>
      <c r="D31" s="87" t="s">
        <v>551</v>
      </c>
      <c r="E31" s="88">
        <v>4500</v>
      </c>
      <c r="F31" s="89">
        <f t="shared" si="0"/>
        <v>970.43410752409909</v>
      </c>
      <c r="G31" s="134" t="s">
        <v>0</v>
      </c>
    </row>
    <row r="32" spans="3:7" ht="16.5" thickBot="1" x14ac:dyDescent="0.3">
      <c r="C32" s="86">
        <v>28</v>
      </c>
      <c r="D32" s="87" t="s">
        <v>552</v>
      </c>
      <c r="E32" s="88">
        <v>2000</v>
      </c>
      <c r="F32" s="89">
        <f t="shared" si="0"/>
        <v>431.30404778848845</v>
      </c>
      <c r="G32" s="134" t="s">
        <v>0</v>
      </c>
    </row>
    <row r="33" spans="2:9" ht="17.25" customHeight="1" thickBot="1" x14ac:dyDescent="0.3">
      <c r="C33" s="86">
        <v>29</v>
      </c>
      <c r="D33" s="87" t="s">
        <v>550</v>
      </c>
      <c r="E33" s="88">
        <v>2000</v>
      </c>
      <c r="F33" s="89">
        <f t="shared" si="0"/>
        <v>431.30404778848845</v>
      </c>
      <c r="G33" s="134" t="s">
        <v>65</v>
      </c>
    </row>
    <row r="34" spans="2:9" ht="16.5" thickBot="1" x14ac:dyDescent="0.3">
      <c r="C34" s="86">
        <v>30</v>
      </c>
      <c r="D34" s="87" t="s">
        <v>103</v>
      </c>
      <c r="E34" s="88">
        <v>362515.17</v>
      </c>
      <c r="F34" s="89">
        <f t="shared" si="0"/>
        <v>78177.130102866009</v>
      </c>
      <c r="G34" s="134" t="s">
        <v>104</v>
      </c>
    </row>
    <row r="35" spans="2:9" ht="16.5" thickBot="1" x14ac:dyDescent="0.3">
      <c r="B35" s="73"/>
      <c r="C35" s="86">
        <v>31</v>
      </c>
      <c r="D35" s="87" t="s">
        <v>207</v>
      </c>
      <c r="E35" s="88">
        <v>1293452</v>
      </c>
      <c r="F35" s="89">
        <f t="shared" si="0"/>
        <v>278935.54161005799</v>
      </c>
      <c r="G35" s="134" t="s">
        <v>125</v>
      </c>
    </row>
    <row r="36" spans="2:9" ht="16.5" thickBot="1" x14ac:dyDescent="0.3">
      <c r="B36" s="73"/>
      <c r="C36" s="86">
        <v>32</v>
      </c>
      <c r="D36" s="87" t="s">
        <v>384</v>
      </c>
      <c r="E36" s="88">
        <v>17896.75</v>
      </c>
      <c r="F36" s="89">
        <f t="shared" si="0"/>
        <v>3859.4703586293153</v>
      </c>
      <c r="G36" s="134" t="s">
        <v>2</v>
      </c>
    </row>
    <row r="37" spans="2:9" ht="16.5" thickBot="1" x14ac:dyDescent="0.3">
      <c r="B37" s="73"/>
      <c r="C37" s="86">
        <v>33</v>
      </c>
      <c r="D37" s="110" t="s">
        <v>474</v>
      </c>
      <c r="E37" s="166">
        <v>27800</v>
      </c>
      <c r="F37" s="89">
        <f t="shared" si="0"/>
        <v>5995.1262642599895</v>
      </c>
      <c r="G37" s="167" t="s">
        <v>2</v>
      </c>
    </row>
    <row r="38" spans="2:9" ht="32.25" thickBot="1" x14ac:dyDescent="0.3">
      <c r="B38" s="73"/>
      <c r="C38" s="86">
        <v>34</v>
      </c>
      <c r="D38" s="110" t="s">
        <v>385</v>
      </c>
      <c r="E38" s="166">
        <v>4000</v>
      </c>
      <c r="F38" s="89">
        <f t="shared" si="0"/>
        <v>862.60809557697689</v>
      </c>
      <c r="G38" s="168"/>
    </row>
    <row r="39" spans="2:9" ht="16.5" thickBot="1" x14ac:dyDescent="0.3">
      <c r="B39" s="73"/>
      <c r="C39" s="86">
        <v>35</v>
      </c>
      <c r="D39" s="110" t="s">
        <v>386</v>
      </c>
      <c r="E39" s="166">
        <v>21000</v>
      </c>
      <c r="F39" s="89">
        <f t="shared" si="0"/>
        <v>4528.6925017791291</v>
      </c>
      <c r="G39" s="168"/>
    </row>
    <row r="40" spans="2:9" ht="16.5" thickBot="1" x14ac:dyDescent="0.3">
      <c r="B40" s="73"/>
      <c r="C40" s="86">
        <v>36</v>
      </c>
      <c r="D40" s="110" t="s">
        <v>387</v>
      </c>
      <c r="E40" s="166">
        <v>18943.09</v>
      </c>
      <c r="F40" s="89">
        <f t="shared" si="0"/>
        <v>4085.1156973108191</v>
      </c>
      <c r="G40" s="168"/>
    </row>
    <row r="41" spans="2:9" ht="16.5" thickBot="1" x14ac:dyDescent="0.3">
      <c r="B41" s="73"/>
      <c r="C41" s="86">
        <v>37</v>
      </c>
      <c r="D41" s="110" t="s">
        <v>591</v>
      </c>
      <c r="E41" s="166">
        <v>100588.62</v>
      </c>
      <c r="F41" s="89">
        <f t="shared" si="0"/>
        <v>21692.139483729054</v>
      </c>
      <c r="G41" s="168"/>
    </row>
    <row r="42" spans="2:9" ht="16.5" thickBot="1" x14ac:dyDescent="0.3">
      <c r="B42" s="73"/>
      <c r="C42" s="86">
        <v>38</v>
      </c>
      <c r="D42" s="87" t="s">
        <v>214</v>
      </c>
      <c r="E42" s="88">
        <v>62542.7</v>
      </c>
      <c r="F42" s="89">
        <f t="shared" si="0"/>
        <v>13487.459834810548</v>
      </c>
      <c r="G42" s="134" t="s">
        <v>129</v>
      </c>
    </row>
    <row r="43" spans="2:9" ht="16.5" thickBot="1" x14ac:dyDescent="0.3">
      <c r="C43" s="86">
        <v>39</v>
      </c>
      <c r="D43" s="87" t="s">
        <v>130</v>
      </c>
      <c r="E43" s="88">
        <v>12199.279999999999</v>
      </c>
      <c r="F43" s="89">
        <f t="shared" si="0"/>
        <v>2630.7994220525757</v>
      </c>
      <c r="G43" s="134" t="s">
        <v>131</v>
      </c>
    </row>
    <row r="44" spans="2:9" ht="16.5" thickBot="1" x14ac:dyDescent="0.3">
      <c r="C44" s="86">
        <v>40</v>
      </c>
      <c r="D44" s="87" t="s">
        <v>156</v>
      </c>
      <c r="E44" s="88">
        <v>104324</v>
      </c>
      <c r="F44" s="89">
        <f t="shared" si="0"/>
        <v>22497.681740743137</v>
      </c>
      <c r="G44" s="134" t="s">
        <v>215</v>
      </c>
    </row>
    <row r="45" spans="2:9" ht="16.5" thickBot="1" x14ac:dyDescent="0.3">
      <c r="C45" s="86">
        <v>41</v>
      </c>
      <c r="D45" s="87" t="s">
        <v>216</v>
      </c>
      <c r="E45" s="88">
        <v>7723</v>
      </c>
      <c r="F45" s="89">
        <f t="shared" si="0"/>
        <v>1665.4805805352482</v>
      </c>
      <c r="G45" s="134" t="s">
        <v>94</v>
      </c>
    </row>
    <row r="46" spans="2:9" ht="16.5" thickBot="1" x14ac:dyDescent="0.3">
      <c r="C46" s="86">
        <v>42</v>
      </c>
      <c r="D46" s="110" t="s">
        <v>66</v>
      </c>
      <c r="E46" s="111">
        <v>74438.800813008129</v>
      </c>
      <c r="F46" s="89">
        <f t="shared" si="0"/>
        <v>16052.878051585716</v>
      </c>
      <c r="G46" s="135" t="s">
        <v>67</v>
      </c>
      <c r="H46" s="73"/>
      <c r="I46" s="73"/>
    </row>
    <row r="47" spans="2:9" ht="16.5" thickBot="1" x14ac:dyDescent="0.3">
      <c r="C47" s="86">
        <v>43</v>
      </c>
      <c r="D47" s="87" t="s">
        <v>389</v>
      </c>
      <c r="E47" s="88">
        <v>30000</v>
      </c>
      <c r="F47" s="89">
        <f t="shared" si="0"/>
        <v>6469.5607168273273</v>
      </c>
      <c r="G47" s="134" t="s">
        <v>36</v>
      </c>
    </row>
    <row r="48" spans="2:9" ht="16.5" thickBot="1" x14ac:dyDescent="0.3">
      <c r="C48" s="86">
        <v>44</v>
      </c>
      <c r="D48" s="87" t="s">
        <v>376</v>
      </c>
      <c r="E48" s="88">
        <v>1000</v>
      </c>
      <c r="F48" s="89">
        <f t="shared" si="0"/>
        <v>215.65202389424422</v>
      </c>
      <c r="G48" s="134" t="s">
        <v>36</v>
      </c>
    </row>
    <row r="49" spans="3:8" ht="15" customHeight="1" thickBot="1" x14ac:dyDescent="0.3">
      <c r="C49" s="86">
        <v>45</v>
      </c>
      <c r="D49" s="87" t="s">
        <v>224</v>
      </c>
      <c r="E49" s="88">
        <v>5000</v>
      </c>
      <c r="F49" s="89">
        <f t="shared" si="0"/>
        <v>1078.2601194712213</v>
      </c>
      <c r="G49" s="134" t="s">
        <v>88</v>
      </c>
    </row>
    <row r="50" spans="3:8" ht="16.5" thickBot="1" x14ac:dyDescent="0.3">
      <c r="C50" s="86">
        <v>46</v>
      </c>
      <c r="D50" s="110" t="s">
        <v>89</v>
      </c>
      <c r="E50" s="111">
        <v>82000</v>
      </c>
      <c r="F50" s="89">
        <f t="shared" si="0"/>
        <v>17683.465959328027</v>
      </c>
      <c r="G50" s="135" t="s">
        <v>88</v>
      </c>
      <c r="H50" s="73"/>
    </row>
    <row r="51" spans="3:8" ht="16.5" thickBot="1" x14ac:dyDescent="0.3">
      <c r="C51" s="86">
        <v>47</v>
      </c>
      <c r="D51" s="87" t="s">
        <v>226</v>
      </c>
      <c r="E51" s="88">
        <v>77000</v>
      </c>
      <c r="F51" s="89">
        <f t="shared" si="0"/>
        <v>16605.205839856808</v>
      </c>
      <c r="G51" s="134" t="s">
        <v>227</v>
      </c>
    </row>
    <row r="52" spans="3:8" ht="16.5" thickBot="1" x14ac:dyDescent="0.3">
      <c r="C52" s="86">
        <v>48</v>
      </c>
      <c r="D52" s="87" t="s">
        <v>3</v>
      </c>
      <c r="E52" s="88">
        <v>5032.5200000000004</v>
      </c>
      <c r="F52" s="89">
        <f t="shared" si="0"/>
        <v>1085.273123288262</v>
      </c>
      <c r="G52" s="134" t="s">
        <v>4</v>
      </c>
    </row>
    <row r="53" spans="3:8" ht="16.5" thickBot="1" x14ac:dyDescent="0.3">
      <c r="C53" s="86">
        <v>49</v>
      </c>
      <c r="D53" s="87" t="s">
        <v>555</v>
      </c>
      <c r="E53" s="88">
        <v>1056.9100000000001</v>
      </c>
      <c r="F53" s="89">
        <f t="shared" si="0"/>
        <v>227.92478057406569</v>
      </c>
      <c r="G53" s="134" t="s">
        <v>150</v>
      </c>
    </row>
    <row r="54" spans="3:8" ht="16.5" thickBot="1" x14ac:dyDescent="0.3">
      <c r="C54" s="86">
        <v>50</v>
      </c>
      <c r="D54" s="87" t="s">
        <v>37</v>
      </c>
      <c r="E54" s="88">
        <v>15000</v>
      </c>
      <c r="F54" s="89">
        <f t="shared" si="0"/>
        <v>3234.7803584136636</v>
      </c>
      <c r="G54" s="134" t="s">
        <v>38</v>
      </c>
    </row>
    <row r="55" spans="3:8" ht="32.25" thickBot="1" x14ac:dyDescent="0.3">
      <c r="C55" s="86">
        <v>51</v>
      </c>
      <c r="D55" s="87" t="s">
        <v>559</v>
      </c>
      <c r="E55" s="88">
        <v>10000</v>
      </c>
      <c r="F55" s="89">
        <f t="shared" si="0"/>
        <v>2156.5202389424426</v>
      </c>
      <c r="G55" s="134" t="s">
        <v>467</v>
      </c>
    </row>
    <row r="56" spans="3:8" ht="48" thickBot="1" x14ac:dyDescent="0.3">
      <c r="C56" s="86">
        <v>52</v>
      </c>
      <c r="D56" s="87" t="s">
        <v>557</v>
      </c>
      <c r="E56" s="88">
        <v>40000</v>
      </c>
      <c r="F56" s="89">
        <f t="shared" si="0"/>
        <v>8626.0809557697703</v>
      </c>
      <c r="G56" s="134" t="s">
        <v>467</v>
      </c>
    </row>
    <row r="57" spans="3:8" ht="16.5" thickBot="1" x14ac:dyDescent="0.3">
      <c r="C57" s="86">
        <v>53</v>
      </c>
      <c r="D57" s="87" t="s">
        <v>558</v>
      </c>
      <c r="E57" s="88">
        <v>39000</v>
      </c>
      <c r="F57" s="89">
        <f t="shared" si="0"/>
        <v>8410.4289318755254</v>
      </c>
      <c r="G57" s="134" t="s">
        <v>467</v>
      </c>
    </row>
    <row r="58" spans="3:8" ht="16.5" thickBot="1" x14ac:dyDescent="0.3">
      <c r="C58" s="86">
        <v>54</v>
      </c>
      <c r="D58" s="87" t="s">
        <v>231</v>
      </c>
      <c r="E58" s="88">
        <v>60000</v>
      </c>
      <c r="F58" s="89">
        <f t="shared" si="0"/>
        <v>12939.121433654655</v>
      </c>
      <c r="G58" s="134" t="s">
        <v>39</v>
      </c>
    </row>
    <row r="59" spans="3:8" ht="16.5" thickBot="1" x14ac:dyDescent="0.3">
      <c r="C59" s="86">
        <v>55</v>
      </c>
      <c r="D59" s="110" t="s">
        <v>390</v>
      </c>
      <c r="E59" s="111">
        <v>30000</v>
      </c>
      <c r="F59" s="89">
        <f t="shared" si="0"/>
        <v>6469.5607168273273</v>
      </c>
      <c r="G59" s="134" t="s">
        <v>64</v>
      </c>
    </row>
    <row r="60" spans="3:8" ht="32.25" thickBot="1" x14ac:dyDescent="0.3">
      <c r="C60" s="86">
        <v>56</v>
      </c>
      <c r="D60" s="87" t="s">
        <v>391</v>
      </c>
      <c r="E60" s="88">
        <v>50000</v>
      </c>
      <c r="F60" s="89">
        <f t="shared" si="0"/>
        <v>10782.601194712212</v>
      </c>
      <c r="G60" s="134" t="s">
        <v>416</v>
      </c>
    </row>
    <row r="61" spans="3:8" ht="30.75" customHeight="1" thickBot="1" x14ac:dyDescent="0.3">
      <c r="C61" s="86">
        <v>57</v>
      </c>
      <c r="D61" s="87" t="s">
        <v>560</v>
      </c>
      <c r="E61" s="88">
        <v>10000</v>
      </c>
      <c r="F61" s="89">
        <f t="shared" si="0"/>
        <v>2156.5202389424426</v>
      </c>
      <c r="G61" s="134" t="s">
        <v>561</v>
      </c>
    </row>
    <row r="62" spans="3:8" ht="16.5" thickBot="1" x14ac:dyDescent="0.3">
      <c r="C62" s="86">
        <v>58</v>
      </c>
      <c r="D62" s="87" t="s">
        <v>236</v>
      </c>
      <c r="E62" s="88">
        <v>20000</v>
      </c>
      <c r="F62" s="89">
        <f t="shared" si="0"/>
        <v>4313.0404778848851</v>
      </c>
      <c r="G62" s="134" t="s">
        <v>40</v>
      </c>
    </row>
    <row r="63" spans="3:8" ht="16.5" thickBot="1" x14ac:dyDescent="0.3">
      <c r="C63" s="86">
        <v>59</v>
      </c>
      <c r="D63" s="87" t="s">
        <v>399</v>
      </c>
      <c r="E63" s="88">
        <v>3750</v>
      </c>
      <c r="F63" s="89">
        <f t="shared" si="0"/>
        <v>808.69508960341591</v>
      </c>
      <c r="G63" s="134" t="s">
        <v>128</v>
      </c>
    </row>
    <row r="64" spans="3:8" ht="16.5" thickBot="1" x14ac:dyDescent="0.3">
      <c r="C64" s="86">
        <v>60</v>
      </c>
      <c r="D64" s="87" t="s">
        <v>374</v>
      </c>
      <c r="E64" s="88"/>
      <c r="F64" s="89">
        <f t="shared" si="0"/>
        <v>0</v>
      </c>
      <c r="G64" s="134" t="s">
        <v>395</v>
      </c>
    </row>
    <row r="65" spans="2:14" ht="16.5" thickBot="1" x14ac:dyDescent="0.3">
      <c r="C65" s="86">
        <v>61</v>
      </c>
      <c r="D65" s="87" t="s">
        <v>392</v>
      </c>
      <c r="E65" s="88">
        <v>125000</v>
      </c>
      <c r="F65" s="89">
        <f t="shared" si="0"/>
        <v>26956.502986780528</v>
      </c>
      <c r="G65" s="134" t="s">
        <v>238</v>
      </c>
    </row>
    <row r="66" spans="2:14" ht="32.25" thickBot="1" x14ac:dyDescent="0.3">
      <c r="C66" s="86">
        <v>62</v>
      </c>
      <c r="D66" s="87" t="s">
        <v>556</v>
      </c>
      <c r="E66" s="88">
        <v>20000</v>
      </c>
      <c r="F66" s="89">
        <f t="shared" si="0"/>
        <v>4313.0404778848851</v>
      </c>
      <c r="G66" s="134" t="s">
        <v>42</v>
      </c>
    </row>
    <row r="67" spans="2:14" ht="16.5" thickBot="1" x14ac:dyDescent="0.3">
      <c r="B67" s="73"/>
      <c r="C67" s="86">
        <v>63</v>
      </c>
      <c r="D67" s="110" t="s">
        <v>432</v>
      </c>
      <c r="E67" s="111">
        <v>156800</v>
      </c>
      <c r="F67" s="89">
        <f t="shared" si="0"/>
        <v>33814.237346617498</v>
      </c>
      <c r="G67" s="135" t="s">
        <v>75</v>
      </c>
      <c r="H67" s="73"/>
    </row>
    <row r="68" spans="2:14" ht="16.5" thickBot="1" x14ac:dyDescent="0.3">
      <c r="B68" s="73"/>
      <c r="C68" s="86">
        <v>64</v>
      </c>
      <c r="D68" s="176" t="s">
        <v>592</v>
      </c>
      <c r="E68" s="111">
        <v>253532</v>
      </c>
      <c r="F68" s="89">
        <f t="shared" si="0"/>
        <v>54674.688921955531</v>
      </c>
      <c r="G68" s="135" t="s">
        <v>75</v>
      </c>
      <c r="H68" s="73"/>
    </row>
    <row r="69" spans="2:14" ht="16.5" thickBot="1" x14ac:dyDescent="0.3">
      <c r="B69" s="73"/>
      <c r="C69" s="86">
        <v>65</v>
      </c>
      <c r="D69" s="110" t="s">
        <v>433</v>
      </c>
      <c r="E69" s="111">
        <v>28560</v>
      </c>
      <c r="F69" s="89">
        <f t="shared" si="0"/>
        <v>6159.0218024196156</v>
      </c>
      <c r="G69" s="135" t="s">
        <v>75</v>
      </c>
      <c r="H69" s="73"/>
      <c r="I69" s="73"/>
      <c r="J69" s="73"/>
      <c r="K69" s="73"/>
      <c r="L69" s="73"/>
      <c r="M69" s="73"/>
      <c r="N69" s="73"/>
    </row>
    <row r="70" spans="2:14" ht="16.5" thickBot="1" x14ac:dyDescent="0.3">
      <c r="B70" s="73"/>
      <c r="C70" s="86">
        <v>66</v>
      </c>
      <c r="D70" s="110" t="s">
        <v>564</v>
      </c>
      <c r="E70" s="111">
        <v>30000</v>
      </c>
      <c r="F70" s="89">
        <f t="shared" ref="F70:F134" si="1">E70/4.6371</f>
        <v>6469.5607168273273</v>
      </c>
      <c r="G70" s="135" t="s">
        <v>563</v>
      </c>
      <c r="H70" s="73"/>
      <c r="I70" s="73"/>
      <c r="J70" s="73"/>
      <c r="K70" s="73"/>
      <c r="L70" s="73"/>
      <c r="M70" s="73"/>
      <c r="N70" s="73"/>
    </row>
    <row r="71" spans="2:14" ht="32.25" thickBot="1" x14ac:dyDescent="0.3">
      <c r="C71" s="86">
        <v>67</v>
      </c>
      <c r="D71" s="87" t="s">
        <v>378</v>
      </c>
      <c r="E71" s="88">
        <v>2000</v>
      </c>
      <c r="F71" s="89">
        <f t="shared" si="1"/>
        <v>431.30404778848845</v>
      </c>
      <c r="G71" s="134" t="s">
        <v>11</v>
      </c>
    </row>
    <row r="72" spans="2:14" ht="16.5" thickBot="1" x14ac:dyDescent="0.3">
      <c r="C72" s="86">
        <v>68</v>
      </c>
      <c r="D72" s="87" t="s">
        <v>243</v>
      </c>
      <c r="E72" s="88">
        <v>6799.0975609756097</v>
      </c>
      <c r="F72" s="89">
        <f t="shared" si="1"/>
        <v>1466.2391496788098</v>
      </c>
      <c r="G72" s="134" t="s">
        <v>11</v>
      </c>
    </row>
    <row r="73" spans="2:14" ht="16.5" thickBot="1" x14ac:dyDescent="0.3">
      <c r="C73" s="86">
        <v>69</v>
      </c>
      <c r="D73" s="87" t="s">
        <v>562</v>
      </c>
      <c r="E73" s="88">
        <v>90000</v>
      </c>
      <c r="F73" s="89">
        <f t="shared" si="1"/>
        <v>19408.682150481982</v>
      </c>
      <c r="G73" s="134" t="s">
        <v>11</v>
      </c>
    </row>
    <row r="74" spans="2:14" ht="16.5" thickBot="1" x14ac:dyDescent="0.3">
      <c r="C74" s="86">
        <v>70</v>
      </c>
      <c r="D74" s="87" t="s">
        <v>581</v>
      </c>
      <c r="E74" s="88">
        <v>3500</v>
      </c>
      <c r="F74" s="89">
        <f t="shared" si="1"/>
        <v>754.78208362985481</v>
      </c>
      <c r="G74" s="134" t="s">
        <v>11</v>
      </c>
    </row>
    <row r="75" spans="2:14" ht="16.5" thickBot="1" x14ac:dyDescent="0.3">
      <c r="C75" s="86">
        <v>71</v>
      </c>
      <c r="D75" s="87" t="s">
        <v>580</v>
      </c>
      <c r="E75" s="88">
        <v>4065</v>
      </c>
      <c r="F75" s="89">
        <f t="shared" si="1"/>
        <v>876.62547713010281</v>
      </c>
      <c r="G75" s="134" t="s">
        <v>11</v>
      </c>
    </row>
    <row r="76" spans="2:14" ht="16.5" thickBot="1" x14ac:dyDescent="0.3">
      <c r="C76" s="86">
        <v>72</v>
      </c>
      <c r="D76" s="87" t="s">
        <v>70</v>
      </c>
      <c r="E76" s="88">
        <v>68700</v>
      </c>
      <c r="F76" s="89">
        <f t="shared" si="1"/>
        <v>14815.294041534578</v>
      </c>
      <c r="G76" s="134" t="s">
        <v>128</v>
      </c>
    </row>
    <row r="77" spans="2:14" ht="16.5" thickBot="1" x14ac:dyDescent="0.3">
      <c r="C77" s="86">
        <v>73</v>
      </c>
      <c r="D77" s="87" t="s">
        <v>245</v>
      </c>
      <c r="E77" s="88">
        <v>6000</v>
      </c>
      <c r="F77" s="89">
        <f t="shared" si="1"/>
        <v>1293.9121433654655</v>
      </c>
      <c r="G77" s="134" t="s">
        <v>11</v>
      </c>
    </row>
    <row r="78" spans="2:14" ht="16.5" thickBot="1" x14ac:dyDescent="0.3">
      <c r="C78" s="86">
        <v>74</v>
      </c>
      <c r="D78" s="87" t="s">
        <v>383</v>
      </c>
      <c r="E78" s="88">
        <v>50182.879999999997</v>
      </c>
      <c r="F78" s="89">
        <f t="shared" si="1"/>
        <v>10822.039636841992</v>
      </c>
      <c r="G78" s="134" t="s">
        <v>11</v>
      </c>
    </row>
    <row r="79" spans="2:14" ht="16.5" customHeight="1" thickBot="1" x14ac:dyDescent="0.3">
      <c r="C79" s="86">
        <v>75</v>
      </c>
      <c r="D79" s="87" t="s">
        <v>177</v>
      </c>
      <c r="E79" s="88">
        <v>77250</v>
      </c>
      <c r="F79" s="89">
        <f t="shared" si="1"/>
        <v>16659.118845830366</v>
      </c>
      <c r="G79" s="134" t="s">
        <v>99</v>
      </c>
    </row>
    <row r="80" spans="2:14" ht="16.5" thickBot="1" x14ac:dyDescent="0.3">
      <c r="C80" s="86">
        <v>76</v>
      </c>
      <c r="D80" s="87" t="s">
        <v>255</v>
      </c>
      <c r="E80" s="88">
        <v>86473.58</v>
      </c>
      <c r="F80" s="89">
        <f t="shared" si="1"/>
        <v>18648.20254038084</v>
      </c>
      <c r="G80" s="134" t="s">
        <v>99</v>
      </c>
    </row>
    <row r="81" spans="3:9" ht="16.5" thickBot="1" x14ac:dyDescent="0.3">
      <c r="C81" s="86">
        <v>77</v>
      </c>
      <c r="D81" s="87" t="s">
        <v>434</v>
      </c>
      <c r="E81" s="88">
        <v>2300</v>
      </c>
      <c r="F81" s="89">
        <f t="shared" si="1"/>
        <v>495.99965495676173</v>
      </c>
      <c r="G81" s="134" t="s">
        <v>99</v>
      </c>
    </row>
    <row r="82" spans="3:9" ht="32.25" thickBot="1" x14ac:dyDescent="0.3">
      <c r="C82" s="86">
        <v>78</v>
      </c>
      <c r="D82" s="87" t="s">
        <v>486</v>
      </c>
      <c r="E82" s="88">
        <v>250</v>
      </c>
      <c r="F82" s="89">
        <f t="shared" si="1"/>
        <v>53.913005973561056</v>
      </c>
      <c r="G82" s="134" t="s">
        <v>260</v>
      </c>
    </row>
    <row r="83" spans="3:9" ht="32.25" thickBot="1" x14ac:dyDescent="0.3">
      <c r="C83" s="86">
        <v>79</v>
      </c>
      <c r="D83" s="87" t="s">
        <v>261</v>
      </c>
      <c r="E83" s="88">
        <v>3300</v>
      </c>
      <c r="F83" s="89">
        <f t="shared" si="1"/>
        <v>711.65167885100595</v>
      </c>
      <c r="G83" s="134" t="s">
        <v>260</v>
      </c>
    </row>
    <row r="84" spans="3:9" ht="16.5" thickBot="1" x14ac:dyDescent="0.3">
      <c r="C84" s="86">
        <v>80</v>
      </c>
      <c r="D84" s="87" t="s">
        <v>262</v>
      </c>
      <c r="E84" s="88">
        <v>1500</v>
      </c>
      <c r="F84" s="89">
        <f t="shared" si="1"/>
        <v>323.47803584136636</v>
      </c>
      <c r="G84" s="134" t="s">
        <v>260</v>
      </c>
    </row>
    <row r="85" spans="3:9" ht="32.25" thickBot="1" x14ac:dyDescent="0.3">
      <c r="C85" s="86">
        <v>81</v>
      </c>
      <c r="D85" s="87" t="s">
        <v>263</v>
      </c>
      <c r="E85" s="88">
        <v>4800</v>
      </c>
      <c r="F85" s="89">
        <f t="shared" si="1"/>
        <v>1035.1297146923723</v>
      </c>
      <c r="G85" s="134" t="s">
        <v>260</v>
      </c>
    </row>
    <row r="86" spans="3:9" ht="16.5" thickBot="1" x14ac:dyDescent="0.3">
      <c r="C86" s="86">
        <v>82</v>
      </c>
      <c r="D86" s="87" t="s">
        <v>586</v>
      </c>
      <c r="E86" s="88">
        <v>70838.100000000006</v>
      </c>
      <c r="F86" s="89">
        <f t="shared" si="1"/>
        <v>15276.379633822864</v>
      </c>
      <c r="G86" s="134" t="s">
        <v>100</v>
      </c>
    </row>
    <row r="87" spans="3:9" ht="16.5" thickBot="1" x14ac:dyDescent="0.3">
      <c r="C87" s="86">
        <v>83</v>
      </c>
      <c r="D87" s="87" t="s">
        <v>583</v>
      </c>
      <c r="E87" s="88">
        <v>3658.54</v>
      </c>
      <c r="F87" s="89">
        <f t="shared" si="1"/>
        <v>788.97155549804836</v>
      </c>
      <c r="G87" s="134" t="s">
        <v>582</v>
      </c>
    </row>
    <row r="88" spans="3:9" ht="16.5" thickBot="1" x14ac:dyDescent="0.3">
      <c r="C88" s="86">
        <v>84</v>
      </c>
      <c r="D88" s="87" t="s">
        <v>116</v>
      </c>
      <c r="E88" s="88">
        <v>670</v>
      </c>
      <c r="F88" s="89">
        <f t="shared" si="1"/>
        <v>144.48685600914365</v>
      </c>
      <c r="G88" s="134" t="s">
        <v>117</v>
      </c>
    </row>
    <row r="89" spans="3:9" ht="16.5" thickBot="1" x14ac:dyDescent="0.3">
      <c r="C89" s="86">
        <v>85</v>
      </c>
      <c r="D89" s="87" t="s">
        <v>585</v>
      </c>
      <c r="E89" s="88">
        <v>70000</v>
      </c>
      <c r="F89" s="89">
        <f t="shared" si="1"/>
        <v>15095.641672597096</v>
      </c>
      <c r="G89" s="134" t="s">
        <v>584</v>
      </c>
    </row>
    <row r="90" spans="3:9" ht="16.5" thickBot="1" x14ac:dyDescent="0.3">
      <c r="C90" s="86">
        <v>86</v>
      </c>
      <c r="D90" s="110" t="s">
        <v>589</v>
      </c>
      <c r="E90" s="111">
        <v>5740</v>
      </c>
      <c r="F90" s="89">
        <f t="shared" si="1"/>
        <v>1237.842617152962</v>
      </c>
      <c r="G90" s="135" t="s">
        <v>44</v>
      </c>
      <c r="H90" s="73"/>
    </row>
    <row r="91" spans="3:9" ht="16.5" thickBot="1" x14ac:dyDescent="0.3">
      <c r="C91" s="86">
        <v>87</v>
      </c>
      <c r="D91" s="87" t="s">
        <v>17</v>
      </c>
      <c r="E91" s="88">
        <v>27000</v>
      </c>
      <c r="F91" s="89">
        <f t="shared" si="1"/>
        <v>5822.6046451445945</v>
      </c>
      <c r="G91" s="134" t="s">
        <v>16</v>
      </c>
    </row>
    <row r="92" spans="3:9" ht="16.5" thickBot="1" x14ac:dyDescent="0.3">
      <c r="C92" s="86">
        <v>88</v>
      </c>
      <c r="D92" s="87" t="s">
        <v>403</v>
      </c>
      <c r="E92" s="88">
        <v>1219.51</v>
      </c>
      <c r="F92" s="89">
        <f t="shared" si="1"/>
        <v>262.98979965926981</v>
      </c>
      <c r="G92" s="134" t="s">
        <v>44</v>
      </c>
    </row>
    <row r="93" spans="3:9" ht="16.5" thickBot="1" x14ac:dyDescent="0.3">
      <c r="C93" s="86"/>
      <c r="D93" s="87" t="s">
        <v>593</v>
      </c>
      <c r="E93" s="88">
        <v>343180.08</v>
      </c>
      <c r="F93" s="89">
        <f t="shared" si="1"/>
        <v>74007.478812188652</v>
      </c>
      <c r="G93" s="134" t="s">
        <v>44</v>
      </c>
    </row>
    <row r="94" spans="3:9" ht="16.5" thickBot="1" x14ac:dyDescent="0.3">
      <c r="C94" s="86">
        <v>89</v>
      </c>
      <c r="D94" s="176" t="s">
        <v>270</v>
      </c>
      <c r="E94" s="111">
        <v>159027</v>
      </c>
      <c r="F94" s="89">
        <f t="shared" si="1"/>
        <v>34294.49440382998</v>
      </c>
      <c r="G94" s="135" t="s">
        <v>18</v>
      </c>
      <c r="H94" s="73"/>
      <c r="I94" s="73"/>
    </row>
    <row r="95" spans="3:9" ht="16.5" thickBot="1" x14ac:dyDescent="0.3">
      <c r="C95" s="86">
        <v>90</v>
      </c>
      <c r="D95" s="87" t="s">
        <v>272</v>
      </c>
      <c r="E95" s="88">
        <v>20400</v>
      </c>
      <c r="F95" s="89">
        <f t="shared" si="1"/>
        <v>4399.3012874425822</v>
      </c>
      <c r="G95" s="134" t="s">
        <v>85</v>
      </c>
    </row>
    <row r="96" spans="3:9" ht="16.5" thickBot="1" x14ac:dyDescent="0.3">
      <c r="C96" s="86">
        <v>91</v>
      </c>
      <c r="D96" s="110" t="s">
        <v>274</v>
      </c>
      <c r="E96" s="111">
        <v>129600</v>
      </c>
      <c r="F96" s="89">
        <f t="shared" si="1"/>
        <v>27948.502296694052</v>
      </c>
      <c r="G96" s="135" t="s">
        <v>68</v>
      </c>
    </row>
    <row r="97" spans="3:8" ht="16.5" thickBot="1" x14ac:dyDescent="0.3">
      <c r="C97" s="86">
        <v>92</v>
      </c>
      <c r="D97" s="87" t="s">
        <v>45</v>
      </c>
      <c r="E97" s="88">
        <v>3000</v>
      </c>
      <c r="F97" s="89">
        <f t="shared" si="1"/>
        <v>646.95607168273273</v>
      </c>
      <c r="G97" s="134" t="s">
        <v>46</v>
      </c>
    </row>
    <row r="98" spans="3:8" ht="16.5" thickBot="1" x14ac:dyDescent="0.3">
      <c r="C98" s="86">
        <v>93</v>
      </c>
      <c r="D98" s="87" t="s">
        <v>276</v>
      </c>
      <c r="E98" s="88">
        <v>4703.41</v>
      </c>
      <c r="F98" s="89">
        <f t="shared" si="1"/>
        <v>1014.2998857044273</v>
      </c>
      <c r="G98" s="134" t="s">
        <v>90</v>
      </c>
    </row>
    <row r="99" spans="3:8" ht="16.5" thickBot="1" x14ac:dyDescent="0.3">
      <c r="C99" s="86">
        <v>94</v>
      </c>
      <c r="D99" s="110" t="s">
        <v>97</v>
      </c>
      <c r="E99" s="111">
        <v>25000</v>
      </c>
      <c r="F99" s="89">
        <f t="shared" si="1"/>
        <v>5391.3005973561058</v>
      </c>
      <c r="G99" s="134" t="s">
        <v>98</v>
      </c>
    </row>
    <row r="100" spans="3:8" ht="16.5" thickBot="1" x14ac:dyDescent="0.3">
      <c r="C100" s="86">
        <v>95</v>
      </c>
      <c r="D100" s="110" t="s">
        <v>565</v>
      </c>
      <c r="E100" s="111">
        <v>40000</v>
      </c>
      <c r="F100" s="89">
        <f t="shared" si="1"/>
        <v>8626.0809557697703</v>
      </c>
      <c r="G100" s="134" t="s">
        <v>98</v>
      </c>
    </row>
    <row r="101" spans="3:8" ht="16.5" thickBot="1" x14ac:dyDescent="0.3">
      <c r="C101" s="86">
        <v>96</v>
      </c>
      <c r="D101" s="110" t="s">
        <v>566</v>
      </c>
      <c r="E101" s="111">
        <v>75000</v>
      </c>
      <c r="F101" s="89">
        <f t="shared" si="1"/>
        <v>16173.901792068318</v>
      </c>
      <c r="G101" s="134" t="s">
        <v>98</v>
      </c>
    </row>
    <row r="102" spans="3:8" ht="16.5" thickBot="1" x14ac:dyDescent="0.3">
      <c r="C102" s="86">
        <v>97</v>
      </c>
      <c r="D102" s="87" t="s">
        <v>106</v>
      </c>
      <c r="E102" s="88">
        <v>52194</v>
      </c>
      <c r="F102" s="89">
        <f t="shared" si="1"/>
        <v>11255.741735136184</v>
      </c>
      <c r="G102" s="134" t="s">
        <v>107</v>
      </c>
    </row>
    <row r="103" spans="3:8" ht="16.5" thickBot="1" x14ac:dyDescent="0.3">
      <c r="C103" s="86">
        <v>98</v>
      </c>
      <c r="D103" s="87" t="s">
        <v>579</v>
      </c>
      <c r="E103" s="88">
        <v>11789</v>
      </c>
      <c r="F103" s="89">
        <f t="shared" si="1"/>
        <v>2542.3217096892454</v>
      </c>
      <c r="G103" s="134" t="s">
        <v>578</v>
      </c>
    </row>
    <row r="104" spans="3:8" ht="16.5" thickBot="1" x14ac:dyDescent="0.3">
      <c r="C104" s="86">
        <v>99</v>
      </c>
      <c r="D104" s="87" t="s">
        <v>47</v>
      </c>
      <c r="E104" s="88">
        <v>20310.53</v>
      </c>
      <c r="F104" s="89">
        <f t="shared" si="1"/>
        <v>4380.0069008647642</v>
      </c>
      <c r="G104" s="134" t="s">
        <v>48</v>
      </c>
    </row>
    <row r="105" spans="3:8" ht="16.5" thickBot="1" x14ac:dyDescent="0.3">
      <c r="C105" s="86">
        <v>100</v>
      </c>
      <c r="D105" s="87" t="s">
        <v>568</v>
      </c>
      <c r="E105" s="88">
        <v>10000</v>
      </c>
      <c r="F105" s="89">
        <f t="shared" si="1"/>
        <v>2156.5202389424426</v>
      </c>
      <c r="G105" s="134" t="s">
        <v>567</v>
      </c>
    </row>
    <row r="106" spans="3:8" ht="16.5" thickBot="1" x14ac:dyDescent="0.3">
      <c r="C106" s="86">
        <v>101</v>
      </c>
      <c r="D106" s="87" t="s">
        <v>282</v>
      </c>
      <c r="E106" s="88">
        <v>36872.870000000003</v>
      </c>
      <c r="F106" s="89">
        <f t="shared" si="1"/>
        <v>7951.7090422893625</v>
      </c>
      <c r="G106" s="134" t="s">
        <v>49</v>
      </c>
    </row>
    <row r="107" spans="3:8" ht="16.5" thickBot="1" x14ac:dyDescent="0.3">
      <c r="C107" s="86">
        <v>102</v>
      </c>
      <c r="D107" s="110" t="s">
        <v>283</v>
      </c>
      <c r="E107" s="111">
        <v>100836.59</v>
      </c>
      <c r="F107" s="89">
        <f t="shared" si="1"/>
        <v>21745.614716094107</v>
      </c>
      <c r="G107" s="135" t="s">
        <v>108</v>
      </c>
    </row>
    <row r="108" spans="3:8" ht="16.5" thickBot="1" x14ac:dyDescent="0.3">
      <c r="C108" s="86">
        <v>103</v>
      </c>
      <c r="D108" s="110" t="s">
        <v>569</v>
      </c>
      <c r="E108" s="111">
        <v>70000</v>
      </c>
      <c r="F108" s="89">
        <f t="shared" si="1"/>
        <v>15095.641672597096</v>
      </c>
      <c r="G108" s="135" t="s">
        <v>108</v>
      </c>
    </row>
    <row r="109" spans="3:8" ht="16.5" thickBot="1" x14ac:dyDescent="0.3">
      <c r="C109" s="86">
        <v>104</v>
      </c>
      <c r="D109" s="110" t="s">
        <v>288</v>
      </c>
      <c r="E109" s="111">
        <v>134604.88</v>
      </c>
      <c r="F109" s="89">
        <f t="shared" si="1"/>
        <v>29027.81479804188</v>
      </c>
      <c r="G109" s="135" t="s">
        <v>289</v>
      </c>
      <c r="H109" s="73"/>
    </row>
    <row r="110" spans="3:8" ht="16.5" thickBot="1" x14ac:dyDescent="0.3">
      <c r="C110" s="86">
        <v>105</v>
      </c>
      <c r="D110" s="110" t="s">
        <v>460</v>
      </c>
      <c r="E110" s="111">
        <v>220000</v>
      </c>
      <c r="F110" s="89">
        <f t="shared" si="1"/>
        <v>47443.445256733736</v>
      </c>
      <c r="G110" s="135" t="s">
        <v>289</v>
      </c>
      <c r="H110" s="73"/>
    </row>
    <row r="111" spans="3:8" ht="16.5" thickBot="1" x14ac:dyDescent="0.3">
      <c r="C111" s="86">
        <v>106</v>
      </c>
      <c r="D111" s="87" t="s">
        <v>373</v>
      </c>
      <c r="E111" s="88">
        <v>4332032.5199999996</v>
      </c>
      <c r="F111" s="89">
        <f t="shared" si="1"/>
        <v>934211.58051368303</v>
      </c>
      <c r="G111" s="134" t="s">
        <v>151</v>
      </c>
    </row>
    <row r="112" spans="3:8" ht="16.5" thickBot="1" x14ac:dyDescent="0.3">
      <c r="C112" s="86">
        <v>107</v>
      </c>
      <c r="D112" s="87" t="s">
        <v>411</v>
      </c>
      <c r="E112" s="88">
        <v>7230</v>
      </c>
      <c r="F112" s="89">
        <f t="shared" si="1"/>
        <v>1559.1641327553859</v>
      </c>
      <c r="G112" s="134" t="s">
        <v>87</v>
      </c>
    </row>
    <row r="113" spans="3:7" ht="16.5" thickBot="1" x14ac:dyDescent="0.3">
      <c r="C113" s="86">
        <v>108</v>
      </c>
      <c r="D113" s="87" t="s">
        <v>293</v>
      </c>
      <c r="E113" s="88">
        <v>35619.11</v>
      </c>
      <c r="F113" s="89">
        <f t="shared" si="1"/>
        <v>7681.3331608117142</v>
      </c>
      <c r="G113" s="134" t="s">
        <v>93</v>
      </c>
    </row>
    <row r="114" spans="3:7" ht="16.5" thickBot="1" x14ac:dyDescent="0.3">
      <c r="C114" s="86">
        <v>109</v>
      </c>
      <c r="D114" s="87" t="s">
        <v>294</v>
      </c>
      <c r="E114" s="88">
        <v>15500</v>
      </c>
      <c r="F114" s="89">
        <f t="shared" si="1"/>
        <v>3342.6063703607856</v>
      </c>
      <c r="G114" s="134" t="s">
        <v>109</v>
      </c>
    </row>
    <row r="115" spans="3:7" ht="16.5" thickBot="1" x14ac:dyDescent="0.3">
      <c r="C115" s="86">
        <v>110</v>
      </c>
      <c r="D115" s="87" t="s">
        <v>152</v>
      </c>
      <c r="E115" s="88">
        <v>23799.22</v>
      </c>
      <c r="F115" s="89">
        <f t="shared" si="1"/>
        <v>5132.3499601043759</v>
      </c>
      <c r="G115" s="134" t="s">
        <v>372</v>
      </c>
    </row>
    <row r="116" spans="3:7" ht="16.5" thickBot="1" x14ac:dyDescent="0.3">
      <c r="C116" s="86">
        <v>111</v>
      </c>
      <c r="D116" s="87" t="s">
        <v>570</v>
      </c>
      <c r="E116" s="88">
        <v>11382.11</v>
      </c>
      <c r="F116" s="89">
        <f t="shared" si="1"/>
        <v>2454.5750576869164</v>
      </c>
      <c r="G116" s="134" t="s">
        <v>372</v>
      </c>
    </row>
    <row r="117" spans="3:7" ht="16.5" thickBot="1" x14ac:dyDescent="0.3">
      <c r="C117" s="86">
        <v>112</v>
      </c>
      <c r="D117" s="87" t="s">
        <v>135</v>
      </c>
      <c r="E117" s="88">
        <v>10130.09</v>
      </c>
      <c r="F117" s="89">
        <f t="shared" si="1"/>
        <v>2184.5744107308446</v>
      </c>
      <c r="G117" s="134" t="s">
        <v>138</v>
      </c>
    </row>
    <row r="118" spans="3:7" ht="16.5" thickBot="1" x14ac:dyDescent="0.3">
      <c r="C118" s="86">
        <v>113</v>
      </c>
      <c r="D118" s="87" t="s">
        <v>132</v>
      </c>
      <c r="E118" s="88">
        <v>1000</v>
      </c>
      <c r="F118" s="89">
        <f t="shared" si="1"/>
        <v>215.65202389424422</v>
      </c>
      <c r="G118" s="134" t="s">
        <v>133</v>
      </c>
    </row>
    <row r="119" spans="3:7" ht="32.25" thickBot="1" x14ac:dyDescent="0.3">
      <c r="C119" s="86">
        <v>114</v>
      </c>
      <c r="D119" s="110" t="s">
        <v>572</v>
      </c>
      <c r="E119" s="111">
        <v>1416650</v>
      </c>
      <c r="F119" s="89">
        <f t="shared" si="1"/>
        <v>305503.4396497811</v>
      </c>
      <c r="G119" s="135" t="s">
        <v>119</v>
      </c>
    </row>
    <row r="120" spans="3:7" ht="16.5" thickBot="1" x14ac:dyDescent="0.3">
      <c r="C120" s="86">
        <v>115</v>
      </c>
      <c r="D120" s="87" t="s">
        <v>371</v>
      </c>
      <c r="E120" s="88">
        <v>36000</v>
      </c>
      <c r="F120" s="89">
        <f t="shared" si="1"/>
        <v>7763.4728601927927</v>
      </c>
      <c r="G120" s="134" t="s">
        <v>119</v>
      </c>
    </row>
    <row r="121" spans="3:7" ht="16.5" thickBot="1" x14ac:dyDescent="0.3">
      <c r="C121" s="86">
        <v>116</v>
      </c>
      <c r="D121" s="87" t="s">
        <v>369</v>
      </c>
      <c r="E121" s="88">
        <v>425.5</v>
      </c>
      <c r="F121" s="89">
        <f t="shared" si="1"/>
        <v>91.759936167000916</v>
      </c>
      <c r="G121" s="134" t="s">
        <v>50</v>
      </c>
    </row>
    <row r="122" spans="3:7" ht="16.5" thickBot="1" x14ac:dyDescent="0.3">
      <c r="C122" s="86">
        <v>117</v>
      </c>
      <c r="D122" s="87" t="s">
        <v>299</v>
      </c>
      <c r="E122" s="88">
        <v>5000</v>
      </c>
      <c r="F122" s="89">
        <f t="shared" si="1"/>
        <v>1078.2601194712213</v>
      </c>
      <c r="G122" s="134" t="s">
        <v>51</v>
      </c>
    </row>
    <row r="123" spans="3:7" ht="16.5" thickBot="1" x14ac:dyDescent="0.3">
      <c r="C123" s="86">
        <v>118</v>
      </c>
      <c r="D123" s="87" t="s">
        <v>370</v>
      </c>
      <c r="E123" s="88">
        <v>3252.03</v>
      </c>
      <c r="F123" s="89">
        <f t="shared" si="1"/>
        <v>701.30685126479909</v>
      </c>
      <c r="G123" s="134" t="s">
        <v>69</v>
      </c>
    </row>
    <row r="124" spans="3:7" ht="15.75" customHeight="1" thickBot="1" x14ac:dyDescent="0.3">
      <c r="C124" s="86">
        <v>119</v>
      </c>
      <c r="D124" s="110" t="s">
        <v>405</v>
      </c>
      <c r="E124" s="88">
        <v>103143.02</v>
      </c>
      <c r="F124" s="89">
        <f t="shared" si="1"/>
        <v>22243.001013564513</v>
      </c>
      <c r="G124" s="134" t="s">
        <v>12</v>
      </c>
    </row>
    <row r="125" spans="3:7" ht="16.5" thickBot="1" x14ac:dyDescent="0.3">
      <c r="C125" s="86">
        <v>120</v>
      </c>
      <c r="D125" s="87" t="s">
        <v>409</v>
      </c>
      <c r="E125" s="88">
        <v>73431</v>
      </c>
      <c r="F125" s="89">
        <f t="shared" si="1"/>
        <v>15835.543766578248</v>
      </c>
      <c r="G125" s="134" t="s">
        <v>149</v>
      </c>
    </row>
    <row r="126" spans="3:7" ht="16.5" thickBot="1" x14ac:dyDescent="0.3">
      <c r="C126" s="86">
        <v>121</v>
      </c>
      <c r="D126" s="87" t="s">
        <v>588</v>
      </c>
      <c r="E126" s="88">
        <v>20000</v>
      </c>
      <c r="F126" s="89">
        <f t="shared" si="1"/>
        <v>4313.0404778848851</v>
      </c>
      <c r="G126" s="134" t="s">
        <v>149</v>
      </c>
    </row>
    <row r="127" spans="3:7" ht="16.5" thickBot="1" x14ac:dyDescent="0.3">
      <c r="C127" s="86">
        <v>122</v>
      </c>
      <c r="D127" s="87" t="s">
        <v>113</v>
      </c>
      <c r="E127" s="88">
        <v>18000</v>
      </c>
      <c r="F127" s="89">
        <f t="shared" si="1"/>
        <v>3881.7364300963964</v>
      </c>
      <c r="G127" s="134" t="s">
        <v>112</v>
      </c>
    </row>
    <row r="128" spans="3:7" ht="16.5" thickBot="1" x14ac:dyDescent="0.3">
      <c r="C128" s="86">
        <v>123</v>
      </c>
      <c r="D128" s="87" t="s">
        <v>111</v>
      </c>
      <c r="E128" s="88">
        <v>80000</v>
      </c>
      <c r="F128" s="89">
        <f t="shared" si="1"/>
        <v>17252.161911539541</v>
      </c>
      <c r="G128" s="134" t="s">
        <v>112</v>
      </c>
    </row>
    <row r="129" spans="3:7" ht="16.5" thickBot="1" x14ac:dyDescent="0.3">
      <c r="C129" s="86">
        <v>124</v>
      </c>
      <c r="D129" s="87" t="s">
        <v>115</v>
      </c>
      <c r="E129" s="88">
        <v>16000</v>
      </c>
      <c r="F129" s="89">
        <f t="shared" si="1"/>
        <v>3450.4323823079076</v>
      </c>
      <c r="G129" s="134" t="s">
        <v>112</v>
      </c>
    </row>
    <row r="130" spans="3:7" ht="16.5" thickBot="1" x14ac:dyDescent="0.3">
      <c r="C130" s="86">
        <v>125</v>
      </c>
      <c r="D130" s="118" t="s">
        <v>407</v>
      </c>
      <c r="E130" s="119">
        <v>13700</v>
      </c>
      <c r="F130" s="89">
        <f t="shared" si="1"/>
        <v>2954.4327273511462</v>
      </c>
      <c r="G130" s="136" t="s">
        <v>141</v>
      </c>
    </row>
    <row r="131" spans="3:7" ht="16.5" thickBot="1" x14ac:dyDescent="0.3">
      <c r="C131" s="86">
        <v>126</v>
      </c>
      <c r="D131" s="118" t="s">
        <v>587</v>
      </c>
      <c r="E131" s="119">
        <v>121741</v>
      </c>
      <c r="F131" s="89">
        <f t="shared" si="1"/>
        <v>26253.693040909187</v>
      </c>
      <c r="G131" s="136" t="s">
        <v>141</v>
      </c>
    </row>
    <row r="132" spans="3:7" ht="33.75" customHeight="1" thickBot="1" x14ac:dyDescent="0.3">
      <c r="C132" s="86">
        <v>127</v>
      </c>
      <c r="D132" s="118" t="s">
        <v>462</v>
      </c>
      <c r="E132" s="119">
        <v>12000</v>
      </c>
      <c r="F132" s="89">
        <f t="shared" si="1"/>
        <v>2587.8242867309309</v>
      </c>
      <c r="G132" s="136" t="s">
        <v>141</v>
      </c>
    </row>
    <row r="133" spans="3:7" ht="26.25" customHeight="1" thickBot="1" x14ac:dyDescent="0.3">
      <c r="C133" s="86">
        <v>128</v>
      </c>
      <c r="D133" s="110" t="s">
        <v>209</v>
      </c>
      <c r="E133" s="111">
        <v>210351.1</v>
      </c>
      <c r="F133" s="89">
        <f t="shared" si="1"/>
        <v>45362.640443380558</v>
      </c>
      <c r="G133" s="135" t="s">
        <v>406</v>
      </c>
    </row>
    <row r="134" spans="3:7" ht="16.5" thickBot="1" x14ac:dyDescent="0.3">
      <c r="C134" s="86">
        <v>129</v>
      </c>
      <c r="D134" s="87" t="s">
        <v>590</v>
      </c>
      <c r="E134" s="88">
        <v>30000</v>
      </c>
      <c r="F134" s="89">
        <f t="shared" si="1"/>
        <v>6469.5607168273273</v>
      </c>
      <c r="G134" s="135" t="s">
        <v>406</v>
      </c>
    </row>
    <row r="135" spans="3:7" ht="15.75" customHeight="1" thickBot="1" x14ac:dyDescent="0.3">
      <c r="C135" s="86">
        <v>130</v>
      </c>
      <c r="D135" s="110" t="s">
        <v>573</v>
      </c>
      <c r="E135" s="111">
        <v>29268.29</v>
      </c>
      <c r="F135" s="89">
        <f t="shared" ref="F135:F161" si="2">E135/4.6371</f>
        <v>6311.7659744236698</v>
      </c>
      <c r="G135" s="135" t="s">
        <v>406</v>
      </c>
    </row>
    <row r="136" spans="3:7" ht="16.5" thickBot="1" x14ac:dyDescent="0.3">
      <c r="C136" s="86">
        <v>131</v>
      </c>
      <c r="D136" s="87" t="s">
        <v>324</v>
      </c>
      <c r="E136" s="88">
        <v>81360</v>
      </c>
      <c r="F136" s="89">
        <f t="shared" si="2"/>
        <v>17545.44866403571</v>
      </c>
      <c r="G136" s="134" t="s">
        <v>325</v>
      </c>
    </row>
    <row r="137" spans="3:7" ht="16.5" thickBot="1" x14ac:dyDescent="0.3">
      <c r="C137" s="86">
        <v>132</v>
      </c>
      <c r="D137" s="87" t="s">
        <v>120</v>
      </c>
      <c r="E137" s="88">
        <v>15000</v>
      </c>
      <c r="F137" s="89">
        <f t="shared" si="2"/>
        <v>3234.7803584136636</v>
      </c>
      <c r="G137" s="134" t="s">
        <v>121</v>
      </c>
    </row>
    <row r="138" spans="3:7" ht="16.5" thickBot="1" x14ac:dyDescent="0.3">
      <c r="C138" s="86">
        <v>133</v>
      </c>
      <c r="D138" s="87" t="s">
        <v>145</v>
      </c>
      <c r="E138" s="88">
        <v>56167.5</v>
      </c>
      <c r="F138" s="89">
        <f t="shared" si="2"/>
        <v>12112.635052079962</v>
      </c>
      <c r="G138" s="134" t="s">
        <v>146</v>
      </c>
    </row>
    <row r="139" spans="3:7" ht="21.75" customHeight="1" thickBot="1" x14ac:dyDescent="0.3">
      <c r="C139" s="86">
        <v>134</v>
      </c>
      <c r="D139" s="87" t="s">
        <v>327</v>
      </c>
      <c r="E139" s="88">
        <v>70000</v>
      </c>
      <c r="F139" s="89">
        <f t="shared" si="2"/>
        <v>15095.641672597096</v>
      </c>
      <c r="G139" s="134" t="s">
        <v>96</v>
      </c>
    </row>
    <row r="140" spans="3:7" ht="16.5" thickBot="1" x14ac:dyDescent="0.3">
      <c r="C140" s="86">
        <v>135</v>
      </c>
      <c r="D140" s="87" t="s">
        <v>379</v>
      </c>
      <c r="E140" s="88">
        <v>5400</v>
      </c>
      <c r="F140" s="89">
        <f t="shared" si="2"/>
        <v>1164.5209290289188</v>
      </c>
      <c r="G140" s="134" t="s">
        <v>126</v>
      </c>
    </row>
    <row r="141" spans="3:7" ht="32.25" thickBot="1" x14ac:dyDescent="0.3">
      <c r="C141" s="86">
        <v>136</v>
      </c>
      <c r="D141" s="110" t="s">
        <v>466</v>
      </c>
      <c r="E141" s="111">
        <v>140194.41</v>
      </c>
      <c r="F141" s="89">
        <f t="shared" si="2"/>
        <v>30233.208255159472</v>
      </c>
      <c r="G141" s="135" t="s">
        <v>155</v>
      </c>
    </row>
    <row r="142" spans="3:7" ht="16.5" thickBot="1" x14ac:dyDescent="0.3">
      <c r="C142" s="86"/>
      <c r="D142" s="110" t="s">
        <v>594</v>
      </c>
      <c r="E142" s="111">
        <v>42000</v>
      </c>
      <c r="F142" s="89">
        <f t="shared" si="2"/>
        <v>9057.3850035582582</v>
      </c>
      <c r="G142" s="135" t="s">
        <v>359</v>
      </c>
    </row>
    <row r="143" spans="3:7" ht="16.5" thickBot="1" x14ac:dyDescent="0.3">
      <c r="C143" s="86">
        <v>137</v>
      </c>
      <c r="D143" s="110" t="s">
        <v>577</v>
      </c>
      <c r="E143" s="111">
        <v>20400</v>
      </c>
      <c r="F143" s="89">
        <f t="shared" si="2"/>
        <v>4399.3012874425822</v>
      </c>
      <c r="G143" s="135" t="s">
        <v>329</v>
      </c>
    </row>
    <row r="144" spans="3:7" ht="16.5" thickBot="1" x14ac:dyDescent="0.3">
      <c r="C144" s="86">
        <v>138</v>
      </c>
      <c r="D144" s="87" t="s">
        <v>334</v>
      </c>
      <c r="E144" s="88">
        <v>10000</v>
      </c>
      <c r="F144" s="89">
        <f t="shared" si="2"/>
        <v>2156.5202389424426</v>
      </c>
      <c r="G144" s="134" t="s">
        <v>52</v>
      </c>
    </row>
    <row r="145" spans="3:7" ht="16.5" thickBot="1" x14ac:dyDescent="0.3">
      <c r="C145" s="86">
        <v>139</v>
      </c>
      <c r="D145" s="87" t="s">
        <v>335</v>
      </c>
      <c r="E145" s="88">
        <v>5000</v>
      </c>
      <c r="F145" s="89">
        <f t="shared" si="2"/>
        <v>1078.2601194712213</v>
      </c>
      <c r="G145" s="134" t="s">
        <v>53</v>
      </c>
    </row>
    <row r="146" spans="3:7" ht="16.5" thickBot="1" x14ac:dyDescent="0.3">
      <c r="C146" s="86">
        <v>140</v>
      </c>
      <c r="D146" s="87" t="s">
        <v>576</v>
      </c>
      <c r="E146" s="88">
        <v>5000</v>
      </c>
      <c r="F146" s="89">
        <f t="shared" si="2"/>
        <v>1078.2601194712213</v>
      </c>
      <c r="G146" s="134" t="s">
        <v>461</v>
      </c>
    </row>
    <row r="147" spans="3:7" ht="16.5" thickBot="1" x14ac:dyDescent="0.3">
      <c r="C147" s="86">
        <v>141</v>
      </c>
      <c r="D147" s="87" t="s">
        <v>54</v>
      </c>
      <c r="E147" s="88">
        <v>15000</v>
      </c>
      <c r="F147" s="89">
        <f t="shared" si="2"/>
        <v>3234.7803584136636</v>
      </c>
      <c r="G147" s="134" t="s">
        <v>55</v>
      </c>
    </row>
    <row r="148" spans="3:7" ht="15.75" customHeight="1" thickBot="1" x14ac:dyDescent="0.3">
      <c r="C148" s="86">
        <v>142</v>
      </c>
      <c r="D148" s="87" t="s">
        <v>368</v>
      </c>
      <c r="E148" s="88">
        <v>25000</v>
      </c>
      <c r="F148" s="89">
        <f t="shared" si="2"/>
        <v>5391.3005973561058</v>
      </c>
      <c r="G148" s="134" t="s">
        <v>56</v>
      </c>
    </row>
    <row r="149" spans="3:7" ht="16.5" thickBot="1" x14ac:dyDescent="0.3">
      <c r="C149" s="86">
        <v>143</v>
      </c>
      <c r="D149" s="87" t="s">
        <v>82</v>
      </c>
      <c r="E149" s="88">
        <v>4555383.1899999995</v>
      </c>
      <c r="F149" s="89">
        <f t="shared" si="2"/>
        <v>982377.60453731846</v>
      </c>
      <c r="G149" s="134" t="s">
        <v>83</v>
      </c>
    </row>
    <row r="150" spans="3:7" ht="16.5" thickBot="1" x14ac:dyDescent="0.3">
      <c r="C150" s="86">
        <v>144</v>
      </c>
      <c r="D150" s="87" t="s">
        <v>57</v>
      </c>
      <c r="E150" s="88">
        <v>15000</v>
      </c>
      <c r="F150" s="89">
        <f t="shared" si="2"/>
        <v>3234.7803584136636</v>
      </c>
      <c r="G150" s="134" t="s">
        <v>58</v>
      </c>
    </row>
    <row r="151" spans="3:7" ht="16.5" thickBot="1" x14ac:dyDescent="0.3">
      <c r="C151" s="86">
        <v>145</v>
      </c>
      <c r="D151" s="87" t="s">
        <v>60</v>
      </c>
      <c r="E151" s="88">
        <v>25000</v>
      </c>
      <c r="F151" s="89">
        <f t="shared" si="2"/>
        <v>5391.3005973561058</v>
      </c>
      <c r="G151" s="134" t="s">
        <v>59</v>
      </c>
    </row>
    <row r="152" spans="3:7" ht="16.5" thickBot="1" x14ac:dyDescent="0.3">
      <c r="C152" s="86">
        <v>146</v>
      </c>
      <c r="D152" s="87" t="s">
        <v>343</v>
      </c>
      <c r="E152" s="88">
        <v>25000</v>
      </c>
      <c r="F152" s="89">
        <f t="shared" si="2"/>
        <v>5391.3005973561058</v>
      </c>
      <c r="G152" s="134" t="s">
        <v>79</v>
      </c>
    </row>
    <row r="153" spans="3:7" ht="16.5" thickBot="1" x14ac:dyDescent="0.3">
      <c r="C153" s="86">
        <v>147</v>
      </c>
      <c r="D153" s="87" t="s">
        <v>346</v>
      </c>
      <c r="E153" s="88">
        <v>9756.1</v>
      </c>
      <c r="F153" s="89">
        <f t="shared" si="2"/>
        <v>2103.9227103146363</v>
      </c>
      <c r="G153" s="134" t="s">
        <v>347</v>
      </c>
    </row>
    <row r="154" spans="3:7" ht="16.5" thickBot="1" x14ac:dyDescent="0.3">
      <c r="C154" s="86">
        <v>148</v>
      </c>
      <c r="D154" s="87" t="s">
        <v>450</v>
      </c>
      <c r="E154" s="88">
        <v>33500</v>
      </c>
      <c r="F154" s="89">
        <f t="shared" si="2"/>
        <v>7224.3428004571815</v>
      </c>
      <c r="G154" s="134" t="s">
        <v>349</v>
      </c>
    </row>
    <row r="155" spans="3:7" ht="16.5" thickBot="1" x14ac:dyDescent="0.3">
      <c r="C155" s="86"/>
      <c r="D155" s="87" t="s">
        <v>595</v>
      </c>
      <c r="E155" s="88">
        <v>75540</v>
      </c>
      <c r="F155" s="89"/>
      <c r="G155" s="134" t="s">
        <v>127</v>
      </c>
    </row>
    <row r="156" spans="3:7" ht="16.5" thickBot="1" x14ac:dyDescent="0.3">
      <c r="C156" s="86">
        <v>149</v>
      </c>
      <c r="D156" s="87" t="s">
        <v>575</v>
      </c>
      <c r="E156" s="88">
        <v>67500</v>
      </c>
      <c r="F156" s="89">
        <f t="shared" si="2"/>
        <v>14556.511612861486</v>
      </c>
      <c r="G156" s="134" t="s">
        <v>127</v>
      </c>
    </row>
    <row r="157" spans="3:7" ht="16.5" thickBot="1" x14ac:dyDescent="0.3">
      <c r="C157" s="86">
        <v>150</v>
      </c>
      <c r="D157" s="87" t="s">
        <v>137</v>
      </c>
      <c r="E157" s="88">
        <v>200000</v>
      </c>
      <c r="F157" s="89">
        <f t="shared" si="2"/>
        <v>43130.404778848846</v>
      </c>
      <c r="G157" s="134" t="s">
        <v>139</v>
      </c>
    </row>
    <row r="158" spans="3:7" ht="16.5" thickBot="1" x14ac:dyDescent="0.3">
      <c r="C158" s="86">
        <v>151</v>
      </c>
      <c r="D158" s="87" t="s">
        <v>356</v>
      </c>
      <c r="E158" s="88">
        <v>65000</v>
      </c>
      <c r="F158" s="89">
        <f t="shared" si="2"/>
        <v>14017.381553125875</v>
      </c>
      <c r="G158" s="134" t="s">
        <v>80</v>
      </c>
    </row>
    <row r="159" spans="3:7" ht="16.5" thickBot="1" x14ac:dyDescent="0.3">
      <c r="C159" s="86">
        <v>152</v>
      </c>
      <c r="D159" s="87" t="s">
        <v>175</v>
      </c>
      <c r="E159" s="88">
        <v>1500</v>
      </c>
      <c r="F159" s="89">
        <f t="shared" si="2"/>
        <v>323.47803584136636</v>
      </c>
      <c r="G159" s="165" t="s">
        <v>571</v>
      </c>
    </row>
    <row r="160" spans="3:7" ht="16.5" thickBot="1" x14ac:dyDescent="0.3">
      <c r="C160" s="86">
        <v>153</v>
      </c>
      <c r="D160" s="87" t="s">
        <v>574</v>
      </c>
      <c r="E160" s="88">
        <v>30000</v>
      </c>
      <c r="F160" s="89">
        <f t="shared" si="2"/>
        <v>6469.5607168273273</v>
      </c>
      <c r="G160" s="134" t="s">
        <v>8</v>
      </c>
    </row>
    <row r="161" spans="3:7" ht="16.5" thickBot="1" x14ac:dyDescent="0.3">
      <c r="C161" s="86">
        <v>154</v>
      </c>
      <c r="D161" s="87" t="s">
        <v>381</v>
      </c>
      <c r="E161" s="88">
        <v>17300</v>
      </c>
      <c r="F161" s="89">
        <f t="shared" si="2"/>
        <v>3730.7800133704254</v>
      </c>
      <c r="G161" s="134" t="s">
        <v>15</v>
      </c>
    </row>
    <row r="162" spans="3:7" ht="26.25" customHeight="1" x14ac:dyDescent="0.25">
      <c r="C162" s="121"/>
      <c r="D162" s="122"/>
      <c r="E162" s="123">
        <f>SUM(E5:E161)</f>
        <v>18353019.748373982</v>
      </c>
      <c r="F162" s="124"/>
      <c r="G162" s="121"/>
    </row>
    <row r="163" spans="3:7" ht="15.75" hidden="1" x14ac:dyDescent="0.25">
      <c r="C163" s="121"/>
      <c r="D163" s="122"/>
      <c r="E163" s="123">
        <f>SUM(E5:E161)</f>
        <v>18353019.748373982</v>
      </c>
      <c r="F163" s="126"/>
      <c r="G163" s="121"/>
    </row>
    <row r="164" spans="3:7" ht="15.75" x14ac:dyDescent="0.25">
      <c r="C164" s="127" t="s">
        <v>488</v>
      </c>
      <c r="D164" s="128"/>
      <c r="E164" s="129"/>
      <c r="F164" s="130"/>
      <c r="G164" s="131"/>
    </row>
  </sheetData>
  <mergeCells count="2">
    <mergeCell ref="G37:G41"/>
    <mergeCell ref="D2:G2"/>
  </mergeCells>
  <printOptions horizontalCentered="1"/>
  <pageMargins left="0.31496062992125984" right="0.31496062992125984" top="0.39370078740157483" bottom="0.55118110236220474" header="0.31496062992125984" footer="0.11811023622047245"/>
  <pageSetup paperSize="9" scale="58" fitToHeight="0" orientation="portrait" r:id="rId1"/>
  <headerFooter>
    <oddFooter>Strona &amp;P z &amp;N</oddFooter>
  </headerFooter>
  <ignoredErrors>
    <ignoredError sqref="F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64A69-158B-4102-89C7-F506CFA650EE}">
  <dimension ref="B2:O219"/>
  <sheetViews>
    <sheetView topLeftCell="A187" workbookViewId="0">
      <selection activeCell="G190" sqref="G190"/>
    </sheetView>
  </sheetViews>
  <sheetFormatPr defaultRowHeight="15" x14ac:dyDescent="0.25"/>
  <cols>
    <col min="1" max="1" width="9.140625" style="69"/>
    <col min="2" max="2" width="3.85546875" style="69" customWidth="1"/>
    <col min="3" max="3" width="5.5703125" style="70" customWidth="1"/>
    <col min="4" max="4" width="92.5703125" style="71" customWidth="1"/>
    <col min="5" max="5" width="20.140625" style="77" customWidth="1"/>
    <col min="6" max="6" width="19.85546875" style="79" customWidth="1"/>
    <col min="7" max="7" width="14.7109375" style="70" customWidth="1"/>
    <col min="8" max="8" width="45" style="74" customWidth="1"/>
    <col min="9" max="16384" width="9.140625" style="69"/>
  </cols>
  <sheetData>
    <row r="2" spans="3:8" x14ac:dyDescent="0.25">
      <c r="D2" s="71" t="s">
        <v>492</v>
      </c>
    </row>
    <row r="3" spans="3:8" x14ac:dyDescent="0.25">
      <c r="D3" s="71" t="s">
        <v>493</v>
      </c>
    </row>
    <row r="4" spans="3:8" x14ac:dyDescent="0.25">
      <c r="D4" s="71" t="s">
        <v>494</v>
      </c>
    </row>
    <row r="5" spans="3:8" ht="26.25" x14ac:dyDescent="0.4">
      <c r="C5" s="68"/>
      <c r="D5" s="170" t="s">
        <v>487</v>
      </c>
      <c r="E5" s="170"/>
      <c r="F5" s="170"/>
      <c r="G5" s="170"/>
      <c r="H5" s="170"/>
    </row>
    <row r="6" spans="3:8" ht="21.75" customHeight="1" thickBot="1" x14ac:dyDescent="0.6">
      <c r="C6" s="68"/>
      <c r="D6" s="75"/>
      <c r="E6" s="76"/>
      <c r="F6" s="78"/>
    </row>
    <row r="7" spans="3:8" s="72" customFormat="1" ht="48" thickBot="1" x14ac:dyDescent="0.3">
      <c r="C7" s="80" t="s">
        <v>473</v>
      </c>
      <c r="D7" s="81" t="s">
        <v>164</v>
      </c>
      <c r="E7" s="82" t="s">
        <v>165</v>
      </c>
      <c r="F7" s="83" t="s">
        <v>166</v>
      </c>
      <c r="G7" s="84" t="s">
        <v>167</v>
      </c>
      <c r="H7" s="85" t="s">
        <v>168</v>
      </c>
    </row>
    <row r="8" spans="3:8" ht="55.5" customHeight="1" thickBot="1" x14ac:dyDescent="0.3">
      <c r="C8" s="86">
        <v>1</v>
      </c>
      <c r="D8" s="87" t="s">
        <v>63</v>
      </c>
      <c r="E8" s="88">
        <v>20000</v>
      </c>
      <c r="F8" s="89">
        <f>E8/4.6371</f>
        <v>4313.0404778848851</v>
      </c>
      <c r="G8" s="90" t="s">
        <v>62</v>
      </c>
      <c r="H8" s="137" t="s">
        <v>428</v>
      </c>
    </row>
    <row r="9" spans="3:8" ht="20.25" customHeight="1" thickBot="1" x14ac:dyDescent="0.3">
      <c r="C9" s="86">
        <v>2</v>
      </c>
      <c r="D9" s="87" t="s">
        <v>362</v>
      </c>
      <c r="E9" s="88">
        <v>2000</v>
      </c>
      <c r="F9" s="89">
        <f t="shared" ref="F9:F86" si="0">E9/4.6371</f>
        <v>431.30404778848845</v>
      </c>
      <c r="G9" s="90" t="s">
        <v>363</v>
      </c>
      <c r="H9" s="137"/>
    </row>
    <row r="10" spans="3:8" ht="19.5" customHeight="1" thickBot="1" x14ac:dyDescent="0.3">
      <c r="C10" s="86">
        <v>3</v>
      </c>
      <c r="D10" s="87" t="s">
        <v>417</v>
      </c>
      <c r="E10" s="88">
        <v>8430.0810000000001</v>
      </c>
      <c r="F10" s="89">
        <f t="shared" si="0"/>
        <v>1817.9640292424144</v>
      </c>
      <c r="G10" s="90" t="s">
        <v>176</v>
      </c>
      <c r="H10" s="137"/>
    </row>
    <row r="11" spans="3:8" ht="57" customHeight="1" thickBot="1" x14ac:dyDescent="0.3">
      <c r="C11" s="86">
        <v>4</v>
      </c>
      <c r="D11" s="87" t="s">
        <v>177</v>
      </c>
      <c r="E11" s="88">
        <v>73000</v>
      </c>
      <c r="F11" s="89">
        <f t="shared" si="0"/>
        <v>15742.597744279828</v>
      </c>
      <c r="G11" s="90" t="s">
        <v>110</v>
      </c>
      <c r="H11" s="137" t="s">
        <v>428</v>
      </c>
    </row>
    <row r="12" spans="3:8" ht="52.5" customHeight="1" thickBot="1" x14ac:dyDescent="0.3">
      <c r="C12" s="86">
        <v>5</v>
      </c>
      <c r="D12" s="87" t="s">
        <v>418</v>
      </c>
      <c r="E12" s="88">
        <v>114000</v>
      </c>
      <c r="F12" s="89">
        <f t="shared" si="0"/>
        <v>24584.330723943844</v>
      </c>
      <c r="G12" s="90" t="s">
        <v>110</v>
      </c>
      <c r="H12" s="137" t="s">
        <v>428</v>
      </c>
    </row>
    <row r="13" spans="3:8" ht="21" customHeight="1" thickBot="1" x14ac:dyDescent="0.3">
      <c r="C13" s="86">
        <v>6</v>
      </c>
      <c r="D13" s="87" t="s">
        <v>180</v>
      </c>
      <c r="E13" s="88">
        <v>1000</v>
      </c>
      <c r="F13" s="89">
        <f t="shared" si="0"/>
        <v>215.65202389424422</v>
      </c>
      <c r="G13" s="90" t="s">
        <v>71</v>
      </c>
      <c r="H13" s="137"/>
    </row>
    <row r="14" spans="3:8" ht="21.75" customHeight="1" thickBot="1" x14ac:dyDescent="0.3">
      <c r="C14" s="86">
        <v>7</v>
      </c>
      <c r="D14" s="87" t="s">
        <v>181</v>
      </c>
      <c r="E14" s="88">
        <v>2050</v>
      </c>
      <c r="F14" s="89">
        <f t="shared" si="0"/>
        <v>442.08664898320069</v>
      </c>
      <c r="G14" s="90" t="s">
        <v>71</v>
      </c>
      <c r="H14" s="137"/>
    </row>
    <row r="15" spans="3:8" ht="21" customHeight="1" thickBot="1" x14ac:dyDescent="0.3">
      <c r="C15" s="86">
        <v>8</v>
      </c>
      <c r="D15" s="87" t="s">
        <v>419</v>
      </c>
      <c r="E15" s="88">
        <v>4065.040650406504</v>
      </c>
      <c r="F15" s="89">
        <f t="shared" si="0"/>
        <v>876.63424347253749</v>
      </c>
      <c r="G15" s="90" t="s">
        <v>73</v>
      </c>
      <c r="H15" s="137"/>
    </row>
    <row r="16" spans="3:8" ht="63.75" thickBot="1" x14ac:dyDescent="0.3">
      <c r="C16" s="86">
        <v>9</v>
      </c>
      <c r="D16" s="87" t="s">
        <v>420</v>
      </c>
      <c r="E16" s="88">
        <f>35500+1000</f>
        <v>36500</v>
      </c>
      <c r="F16" s="89">
        <f t="shared" si="0"/>
        <v>7871.2988721399142</v>
      </c>
      <c r="G16" s="90" t="s">
        <v>102</v>
      </c>
      <c r="H16" s="137" t="s">
        <v>443</v>
      </c>
    </row>
    <row r="17" spans="3:8" ht="16.5" thickBot="1" x14ac:dyDescent="0.3">
      <c r="C17" s="86">
        <v>10</v>
      </c>
      <c r="D17" s="87" t="s">
        <v>142</v>
      </c>
      <c r="E17" s="88">
        <v>7593</v>
      </c>
      <c r="F17" s="89">
        <f t="shared" si="0"/>
        <v>1637.4458174289964</v>
      </c>
      <c r="G17" s="90" t="s">
        <v>143</v>
      </c>
      <c r="H17" s="137"/>
    </row>
    <row r="18" spans="3:8" ht="48" thickBot="1" x14ac:dyDescent="0.3">
      <c r="C18" s="86">
        <v>11</v>
      </c>
      <c r="D18" s="87" t="s">
        <v>184</v>
      </c>
      <c r="E18" s="88">
        <v>120000</v>
      </c>
      <c r="F18" s="89">
        <f t="shared" si="0"/>
        <v>25878.242867309309</v>
      </c>
      <c r="G18" s="90" t="s">
        <v>20</v>
      </c>
      <c r="H18" s="137" t="s">
        <v>428</v>
      </c>
    </row>
    <row r="19" spans="3:8" ht="48" thickBot="1" x14ac:dyDescent="0.3">
      <c r="C19" s="86">
        <v>12</v>
      </c>
      <c r="D19" s="87" t="s">
        <v>19</v>
      </c>
      <c r="E19" s="88">
        <v>20000</v>
      </c>
      <c r="F19" s="89">
        <f t="shared" si="0"/>
        <v>4313.0404778848851</v>
      </c>
      <c r="G19" s="90" t="s">
        <v>20</v>
      </c>
      <c r="H19" s="137" t="s">
        <v>428</v>
      </c>
    </row>
    <row r="20" spans="3:8" ht="16.5" thickBot="1" x14ac:dyDescent="0.3">
      <c r="C20" s="86">
        <v>13</v>
      </c>
      <c r="D20" s="87" t="s">
        <v>421</v>
      </c>
      <c r="E20" s="88">
        <v>3044.0081300813008</v>
      </c>
      <c r="F20" s="89">
        <f t="shared" si="0"/>
        <v>656.44651400256635</v>
      </c>
      <c r="G20" s="90" t="s">
        <v>13</v>
      </c>
      <c r="H20" s="137"/>
    </row>
    <row r="21" spans="3:8" ht="32.25" thickBot="1" x14ac:dyDescent="0.3">
      <c r="C21" s="86">
        <v>14</v>
      </c>
      <c r="D21" s="87" t="s">
        <v>388</v>
      </c>
      <c r="E21" s="88">
        <v>5000</v>
      </c>
      <c r="F21" s="89">
        <f t="shared" si="0"/>
        <v>1078.2601194712213</v>
      </c>
      <c r="G21" s="90" t="s">
        <v>13</v>
      </c>
      <c r="H21" s="137"/>
    </row>
    <row r="22" spans="3:8" ht="16.5" thickBot="1" x14ac:dyDescent="0.3">
      <c r="C22" s="86">
        <v>15</v>
      </c>
      <c r="D22" s="87" t="s">
        <v>396</v>
      </c>
      <c r="E22" s="88">
        <v>13000</v>
      </c>
      <c r="F22" s="89">
        <f t="shared" si="0"/>
        <v>2803.4763106251753</v>
      </c>
      <c r="G22" s="90" t="s">
        <v>21</v>
      </c>
      <c r="H22" s="137"/>
    </row>
    <row r="23" spans="3:8" ht="48" thickBot="1" x14ac:dyDescent="0.3">
      <c r="C23" s="86">
        <v>16</v>
      </c>
      <c r="D23" s="87" t="s">
        <v>22</v>
      </c>
      <c r="E23" s="88">
        <v>90000</v>
      </c>
      <c r="F23" s="89">
        <f t="shared" si="0"/>
        <v>19408.682150481982</v>
      </c>
      <c r="G23" s="90" t="s">
        <v>23</v>
      </c>
      <c r="H23" s="137" t="s">
        <v>428</v>
      </c>
    </row>
    <row r="24" spans="3:8" ht="32.25" thickBot="1" x14ac:dyDescent="0.3">
      <c r="C24" s="86">
        <v>17</v>
      </c>
      <c r="D24" s="87" t="s">
        <v>422</v>
      </c>
      <c r="E24" s="88">
        <v>6000</v>
      </c>
      <c r="F24" s="89">
        <f t="shared" si="0"/>
        <v>1293.9121433654655</v>
      </c>
      <c r="G24" s="90" t="s">
        <v>413</v>
      </c>
      <c r="H24" s="137"/>
    </row>
    <row r="25" spans="3:8" ht="48" thickBot="1" x14ac:dyDescent="0.3">
      <c r="C25" s="86">
        <v>18</v>
      </c>
      <c r="D25" s="87" t="s">
        <v>423</v>
      </c>
      <c r="E25" s="88">
        <v>115000</v>
      </c>
      <c r="F25" s="89">
        <f t="shared" si="0"/>
        <v>24799.982747838087</v>
      </c>
      <c r="G25" s="90" t="s">
        <v>414</v>
      </c>
      <c r="H25" s="137" t="s">
        <v>428</v>
      </c>
    </row>
    <row r="26" spans="3:8" ht="16.5" thickBot="1" x14ac:dyDescent="0.3">
      <c r="C26" s="86">
        <v>19</v>
      </c>
      <c r="D26" s="87" t="s">
        <v>424</v>
      </c>
      <c r="E26" s="88">
        <v>15000</v>
      </c>
      <c r="F26" s="89">
        <f t="shared" si="0"/>
        <v>3234.7803584136636</v>
      </c>
      <c r="G26" s="90" t="s">
        <v>415</v>
      </c>
      <c r="H26" s="137"/>
    </row>
    <row r="27" spans="3:8" ht="16.5" thickBot="1" x14ac:dyDescent="0.3">
      <c r="C27" s="86">
        <v>20</v>
      </c>
      <c r="D27" s="87" t="s">
        <v>425</v>
      </c>
      <c r="E27" s="88">
        <v>4500</v>
      </c>
      <c r="F27" s="89">
        <f t="shared" si="0"/>
        <v>970.43410752409909</v>
      </c>
      <c r="G27" s="90" t="s">
        <v>28</v>
      </c>
      <c r="H27" s="137"/>
    </row>
    <row r="28" spans="3:8" ht="48" thickBot="1" x14ac:dyDescent="0.3">
      <c r="C28" s="86">
        <v>21</v>
      </c>
      <c r="D28" s="87" t="s">
        <v>382</v>
      </c>
      <c r="E28" s="88">
        <v>25000</v>
      </c>
      <c r="F28" s="89">
        <f t="shared" si="0"/>
        <v>5391.3005973561058</v>
      </c>
      <c r="G28" s="90" t="s">
        <v>30</v>
      </c>
      <c r="H28" s="137" t="s">
        <v>428</v>
      </c>
    </row>
    <row r="29" spans="3:8" ht="16.5" thickBot="1" x14ac:dyDescent="0.3">
      <c r="C29" s="86">
        <v>22</v>
      </c>
      <c r="D29" s="87" t="s">
        <v>32</v>
      </c>
      <c r="E29" s="88">
        <v>15000</v>
      </c>
      <c r="F29" s="89">
        <f t="shared" si="0"/>
        <v>3234.7803584136636</v>
      </c>
      <c r="G29" s="90" t="s">
        <v>31</v>
      </c>
      <c r="H29" s="91"/>
    </row>
    <row r="30" spans="3:8" ht="16.5" thickBot="1" x14ac:dyDescent="0.3">
      <c r="C30" s="86">
        <v>23</v>
      </c>
      <c r="D30" s="87" t="s">
        <v>426</v>
      </c>
      <c r="E30" s="88">
        <v>17000</v>
      </c>
      <c r="F30" s="89">
        <f t="shared" si="0"/>
        <v>3666.084406202152</v>
      </c>
      <c r="G30" s="90" t="s">
        <v>31</v>
      </c>
      <c r="H30" s="91"/>
    </row>
    <row r="31" spans="3:8" ht="48" thickBot="1" x14ac:dyDescent="0.3">
      <c r="C31" s="86">
        <v>24</v>
      </c>
      <c r="D31" s="87" t="s">
        <v>33</v>
      </c>
      <c r="E31" s="88">
        <v>125000</v>
      </c>
      <c r="F31" s="89">
        <f t="shared" si="0"/>
        <v>26956.502986780528</v>
      </c>
      <c r="G31" s="90" t="s">
        <v>34</v>
      </c>
      <c r="H31" s="137" t="s">
        <v>428</v>
      </c>
    </row>
    <row r="32" spans="3:8" ht="32.25" thickBot="1" x14ac:dyDescent="0.3">
      <c r="C32" s="86">
        <v>25</v>
      </c>
      <c r="D32" s="87" t="s">
        <v>197</v>
      </c>
      <c r="E32" s="88">
        <v>12195.12</v>
      </c>
      <c r="F32" s="89">
        <f t="shared" si="0"/>
        <v>2629.9023096331762</v>
      </c>
      <c r="G32" s="90" t="s">
        <v>0</v>
      </c>
      <c r="H32" s="137"/>
    </row>
    <row r="33" spans="2:8" ht="16.5" thickBot="1" x14ac:dyDescent="0.3">
      <c r="C33" s="86">
        <v>26</v>
      </c>
      <c r="D33" s="87" t="s">
        <v>198</v>
      </c>
      <c r="E33" s="88">
        <v>11000</v>
      </c>
      <c r="F33" s="89">
        <f t="shared" si="0"/>
        <v>2372.1722628366865</v>
      </c>
      <c r="G33" s="90" t="s">
        <v>0</v>
      </c>
      <c r="H33" s="137"/>
    </row>
    <row r="34" spans="2:8" ht="29.25" customHeight="1" thickBot="1" x14ac:dyDescent="0.3">
      <c r="C34" s="86">
        <v>27</v>
      </c>
      <c r="D34" s="87" t="s">
        <v>199</v>
      </c>
      <c r="E34" s="88">
        <v>15000</v>
      </c>
      <c r="F34" s="89">
        <f t="shared" si="0"/>
        <v>3234.7803584136636</v>
      </c>
      <c r="G34" s="90" t="s">
        <v>0</v>
      </c>
      <c r="H34" s="137"/>
    </row>
    <row r="35" spans="2:8" ht="16.5" thickBot="1" x14ac:dyDescent="0.3">
      <c r="C35" s="86">
        <v>28</v>
      </c>
      <c r="D35" s="87" t="s">
        <v>200</v>
      </c>
      <c r="E35" s="88">
        <v>14000</v>
      </c>
      <c r="F35" s="89">
        <f t="shared" si="0"/>
        <v>3019.1283345194192</v>
      </c>
      <c r="G35" s="90" t="s">
        <v>0</v>
      </c>
      <c r="H35" s="137"/>
    </row>
    <row r="36" spans="2:8" ht="16.5" thickBot="1" x14ac:dyDescent="0.3">
      <c r="C36" s="86">
        <v>29</v>
      </c>
      <c r="D36" s="87" t="s">
        <v>201</v>
      </c>
      <c r="E36" s="88">
        <v>2000</v>
      </c>
      <c r="F36" s="89">
        <f t="shared" si="0"/>
        <v>431.30404778848845</v>
      </c>
      <c r="G36" s="90" t="s">
        <v>0</v>
      </c>
      <c r="H36" s="137"/>
    </row>
    <row r="37" spans="2:8" ht="16.5" thickBot="1" x14ac:dyDescent="0.3">
      <c r="C37" s="86">
        <v>30</v>
      </c>
      <c r="D37" s="87" t="s">
        <v>397</v>
      </c>
      <c r="E37" s="88">
        <v>1500</v>
      </c>
      <c r="F37" s="89">
        <f t="shared" si="0"/>
        <v>323.47803584136636</v>
      </c>
      <c r="G37" s="90" t="s">
        <v>0</v>
      </c>
      <c r="H37" s="137"/>
    </row>
    <row r="38" spans="2:8" ht="30" customHeight="1" thickBot="1" x14ac:dyDescent="0.3">
      <c r="C38" s="86">
        <v>31</v>
      </c>
      <c r="D38" s="87" t="s">
        <v>427</v>
      </c>
      <c r="E38" s="88">
        <v>15406.5</v>
      </c>
      <c r="F38" s="89">
        <f t="shared" si="0"/>
        <v>3322.4429061266737</v>
      </c>
      <c r="G38" s="90" t="s">
        <v>65</v>
      </c>
      <c r="H38" s="137"/>
    </row>
    <row r="39" spans="2:8" ht="48" thickBot="1" x14ac:dyDescent="0.3">
      <c r="C39" s="86">
        <v>32</v>
      </c>
      <c r="D39" s="87" t="s">
        <v>103</v>
      </c>
      <c r="E39" s="88">
        <v>207261.32</v>
      </c>
      <c r="F39" s="89">
        <f t="shared" si="0"/>
        <v>44696.323132992606</v>
      </c>
      <c r="G39" s="90" t="s">
        <v>104</v>
      </c>
      <c r="H39" s="137" t="s">
        <v>429</v>
      </c>
    </row>
    <row r="40" spans="2:8" ht="32.25" thickBot="1" x14ac:dyDescent="0.3">
      <c r="C40" s="86">
        <v>33</v>
      </c>
      <c r="D40" s="87" t="s">
        <v>103</v>
      </c>
      <c r="E40" s="151">
        <v>125000</v>
      </c>
      <c r="F40" s="152"/>
      <c r="G40" s="153"/>
      <c r="H40" s="154" t="s">
        <v>505</v>
      </c>
    </row>
    <row r="41" spans="2:8" ht="32.25" thickBot="1" x14ac:dyDescent="0.3">
      <c r="B41" s="73"/>
      <c r="C41" s="86">
        <v>34</v>
      </c>
      <c r="D41" s="87" t="s">
        <v>207</v>
      </c>
      <c r="E41" s="138">
        <v>960750</v>
      </c>
      <c r="F41" s="139">
        <f t="shared" si="0"/>
        <v>207187.68195639516</v>
      </c>
      <c r="G41" s="140" t="s">
        <v>125</v>
      </c>
      <c r="H41" s="141" t="s">
        <v>430</v>
      </c>
    </row>
    <row r="42" spans="2:8" ht="16.5" thickBot="1" x14ac:dyDescent="0.3">
      <c r="B42" s="73"/>
      <c r="C42" s="92">
        <v>35</v>
      </c>
      <c r="D42" s="162" t="s">
        <v>545</v>
      </c>
      <c r="E42" s="163">
        <v>136000</v>
      </c>
      <c r="F42" s="152">
        <f t="shared" si="0"/>
        <v>29328.675249617216</v>
      </c>
      <c r="G42" s="153" t="s">
        <v>544</v>
      </c>
      <c r="H42" s="154" t="s">
        <v>546</v>
      </c>
    </row>
    <row r="43" spans="2:8" ht="16.5" thickBot="1" x14ac:dyDescent="0.3">
      <c r="B43" s="73"/>
      <c r="C43" s="92">
        <v>36</v>
      </c>
      <c r="D43" s="93" t="s">
        <v>384</v>
      </c>
      <c r="E43" s="94">
        <v>19000</v>
      </c>
      <c r="F43" s="95">
        <f t="shared" si="0"/>
        <v>4097.3884539906403</v>
      </c>
      <c r="G43" s="90" t="s">
        <v>2</v>
      </c>
      <c r="H43" s="137"/>
    </row>
    <row r="44" spans="2:8" ht="16.5" thickBot="1" x14ac:dyDescent="0.3">
      <c r="B44" s="73"/>
      <c r="C44" s="96">
        <v>37</v>
      </c>
      <c r="D44" s="97" t="s">
        <v>474</v>
      </c>
      <c r="E44" s="98">
        <v>30000</v>
      </c>
      <c r="F44" s="99">
        <f t="shared" si="0"/>
        <v>6469.5607168273273</v>
      </c>
      <c r="G44" s="171" t="s">
        <v>2</v>
      </c>
      <c r="H44" s="173" t="s">
        <v>431</v>
      </c>
    </row>
    <row r="45" spans="2:8" ht="32.25" thickBot="1" x14ac:dyDescent="0.3">
      <c r="B45" s="73"/>
      <c r="C45" s="100">
        <v>38</v>
      </c>
      <c r="D45" s="101" t="s">
        <v>385</v>
      </c>
      <c r="E45" s="102">
        <v>10000</v>
      </c>
      <c r="F45" s="103">
        <f t="shared" si="0"/>
        <v>2156.5202389424426</v>
      </c>
      <c r="G45" s="172"/>
      <c r="H45" s="174"/>
    </row>
    <row r="46" spans="2:8" ht="16.5" thickBot="1" x14ac:dyDescent="0.3">
      <c r="B46" s="73"/>
      <c r="C46" s="100">
        <v>39</v>
      </c>
      <c r="D46" s="101" t="s">
        <v>386</v>
      </c>
      <c r="E46" s="102">
        <v>20000</v>
      </c>
      <c r="F46" s="103">
        <f t="shared" si="0"/>
        <v>4313.0404778848851</v>
      </c>
      <c r="G46" s="172"/>
      <c r="H46" s="174"/>
    </row>
    <row r="47" spans="2:8" ht="16.5" thickBot="1" x14ac:dyDescent="0.3">
      <c r="B47" s="73"/>
      <c r="C47" s="100">
        <v>40</v>
      </c>
      <c r="D47" s="101" t="s">
        <v>387</v>
      </c>
      <c r="E47" s="102">
        <v>8943.09</v>
      </c>
      <c r="F47" s="103">
        <f t="shared" si="0"/>
        <v>1928.5954583683767</v>
      </c>
      <c r="G47" s="172"/>
      <c r="H47" s="174"/>
    </row>
    <row r="48" spans="2:8" ht="16.5" thickBot="1" x14ac:dyDescent="0.3">
      <c r="B48" s="73"/>
      <c r="C48" s="100">
        <v>41</v>
      </c>
      <c r="D48" s="101" t="s">
        <v>475</v>
      </c>
      <c r="E48" s="102">
        <v>8907.2000000000007</v>
      </c>
      <c r="F48" s="103">
        <f t="shared" si="0"/>
        <v>1920.8557072308124</v>
      </c>
      <c r="G48" s="172"/>
      <c r="H48" s="174"/>
    </row>
    <row r="49" spans="2:10" ht="16.5" thickBot="1" x14ac:dyDescent="0.3">
      <c r="B49" s="73"/>
      <c r="C49" s="100">
        <v>42</v>
      </c>
      <c r="D49" s="104" t="s">
        <v>476</v>
      </c>
      <c r="E49" s="105">
        <v>6313.01</v>
      </c>
      <c r="F49" s="106">
        <f t="shared" si="0"/>
        <v>1361.4133833646029</v>
      </c>
      <c r="G49" s="172"/>
      <c r="H49" s="174"/>
    </row>
    <row r="50" spans="2:10" ht="16.5" thickBot="1" x14ac:dyDescent="0.3">
      <c r="B50" s="73"/>
      <c r="C50" s="143">
        <v>43</v>
      </c>
      <c r="D50" s="144" t="s">
        <v>495</v>
      </c>
      <c r="E50" s="145">
        <v>1755.56</v>
      </c>
      <c r="F50" s="106">
        <f t="shared" si="0"/>
        <v>378.59006706777939</v>
      </c>
      <c r="G50" s="172"/>
      <c r="H50" s="174"/>
    </row>
    <row r="51" spans="2:10" ht="16.5" thickBot="1" x14ac:dyDescent="0.3">
      <c r="B51" s="73"/>
      <c r="C51" s="107"/>
      <c r="D51" s="108" t="s">
        <v>435</v>
      </c>
      <c r="E51" s="88">
        <f>SUM(E44:E50)</f>
        <v>85918.859999999986</v>
      </c>
      <c r="F51" s="109">
        <f t="shared" si="0"/>
        <v>18528.576049686224</v>
      </c>
      <c r="G51" s="172"/>
      <c r="H51" s="174"/>
    </row>
    <row r="52" spans="2:10" ht="48" thickBot="1" x14ac:dyDescent="0.3">
      <c r="B52" s="73"/>
      <c r="C52" s="86">
        <v>44</v>
      </c>
      <c r="D52" s="87" t="s">
        <v>214</v>
      </c>
      <c r="E52" s="88">
        <f>26161.97+1200</f>
        <v>27361.97</v>
      </c>
      <c r="F52" s="89">
        <f t="shared" si="0"/>
        <v>5900.6642082335939</v>
      </c>
      <c r="G52" s="90" t="s">
        <v>129</v>
      </c>
      <c r="H52" s="137" t="s">
        <v>431</v>
      </c>
    </row>
    <row r="53" spans="2:10" ht="16.5" thickBot="1" x14ac:dyDescent="0.3">
      <c r="B53" s="73"/>
      <c r="C53" s="86">
        <v>45</v>
      </c>
      <c r="D53" s="87" t="s">
        <v>214</v>
      </c>
      <c r="E53" s="151">
        <v>21000</v>
      </c>
      <c r="F53" s="152"/>
      <c r="G53" s="153" t="s">
        <v>129</v>
      </c>
      <c r="H53" s="154" t="s">
        <v>506</v>
      </c>
    </row>
    <row r="54" spans="2:10" ht="16.5" thickBot="1" x14ac:dyDescent="0.3">
      <c r="C54" s="86">
        <v>46</v>
      </c>
      <c r="D54" s="87" t="s">
        <v>130</v>
      </c>
      <c r="E54" s="88">
        <f>7065.04+1540.74</f>
        <v>8605.7800000000007</v>
      </c>
      <c r="F54" s="89">
        <f t="shared" si="0"/>
        <v>1855.8538741886093</v>
      </c>
      <c r="G54" s="90" t="s">
        <v>131</v>
      </c>
      <c r="H54" s="137"/>
    </row>
    <row r="55" spans="2:10" ht="16.5" thickBot="1" x14ac:dyDescent="0.3">
      <c r="C55" s="86">
        <v>47</v>
      </c>
      <c r="D55" s="87" t="s">
        <v>156</v>
      </c>
      <c r="E55" s="88">
        <v>14470.08</v>
      </c>
      <c r="F55" s="89">
        <f t="shared" si="0"/>
        <v>3120.5020379116258</v>
      </c>
      <c r="G55" s="90" t="s">
        <v>157</v>
      </c>
      <c r="H55" s="137"/>
    </row>
    <row r="56" spans="2:10" ht="16.5" thickBot="1" x14ac:dyDescent="0.3">
      <c r="C56" s="86">
        <v>48</v>
      </c>
      <c r="D56" s="87" t="s">
        <v>156</v>
      </c>
      <c r="E56" s="151">
        <v>95000</v>
      </c>
      <c r="F56" s="152"/>
      <c r="G56" s="153" t="s">
        <v>157</v>
      </c>
      <c r="H56" s="154" t="s">
        <v>507</v>
      </c>
    </row>
    <row r="57" spans="2:10" ht="16.5" thickBot="1" x14ac:dyDescent="0.3">
      <c r="C57" s="86">
        <v>49</v>
      </c>
      <c r="D57" s="87" t="s">
        <v>216</v>
      </c>
      <c r="E57" s="88">
        <v>15000</v>
      </c>
      <c r="F57" s="89">
        <f t="shared" si="0"/>
        <v>3234.7803584136636</v>
      </c>
      <c r="G57" s="90" t="s">
        <v>94</v>
      </c>
      <c r="H57" s="137"/>
    </row>
    <row r="58" spans="2:10" ht="16.5" thickBot="1" x14ac:dyDescent="0.3">
      <c r="C58" s="86">
        <v>50</v>
      </c>
      <c r="D58" s="87" t="s">
        <v>217</v>
      </c>
      <c r="E58" s="88">
        <v>7061.85</v>
      </c>
      <c r="F58" s="89">
        <f t="shared" si="0"/>
        <v>1522.9022449375686</v>
      </c>
      <c r="G58" s="90" t="s">
        <v>95</v>
      </c>
      <c r="H58" s="137"/>
    </row>
    <row r="59" spans="2:10" ht="48" thickBot="1" x14ac:dyDescent="0.3">
      <c r="C59" s="86">
        <v>51</v>
      </c>
      <c r="D59" s="110" t="s">
        <v>66</v>
      </c>
      <c r="E59" s="111">
        <v>60000</v>
      </c>
      <c r="F59" s="112">
        <f t="shared" si="0"/>
        <v>12939.121433654655</v>
      </c>
      <c r="G59" s="113" t="s">
        <v>67</v>
      </c>
      <c r="H59" s="114" t="s">
        <v>428</v>
      </c>
      <c r="I59" s="73"/>
      <c r="J59" s="73"/>
    </row>
    <row r="60" spans="2:10" ht="32.25" thickBot="1" x14ac:dyDescent="0.3">
      <c r="C60" s="86">
        <v>52</v>
      </c>
      <c r="D60" s="110" t="s">
        <v>66</v>
      </c>
      <c r="E60" s="155">
        <v>2000</v>
      </c>
      <c r="F60" s="156"/>
      <c r="G60" s="157" t="s">
        <v>67</v>
      </c>
      <c r="H60" s="158" t="s">
        <v>508</v>
      </c>
      <c r="I60" s="73"/>
      <c r="J60" s="73"/>
    </row>
    <row r="61" spans="2:10" ht="48" thickBot="1" x14ac:dyDescent="0.3">
      <c r="C61" s="86">
        <v>53</v>
      </c>
      <c r="D61" s="87" t="s">
        <v>377</v>
      </c>
      <c r="E61" s="88">
        <v>26000</v>
      </c>
      <c r="F61" s="89">
        <f t="shared" si="0"/>
        <v>5606.9526212503506</v>
      </c>
      <c r="G61" s="90" t="s">
        <v>76</v>
      </c>
      <c r="H61" s="137" t="s">
        <v>428</v>
      </c>
    </row>
    <row r="62" spans="2:10" ht="16.5" thickBot="1" x14ac:dyDescent="0.3">
      <c r="C62" s="86">
        <v>54</v>
      </c>
      <c r="D62" s="87" t="s">
        <v>480</v>
      </c>
      <c r="E62" s="88">
        <v>41000</v>
      </c>
      <c r="F62" s="89">
        <f t="shared" si="0"/>
        <v>8841.7329796640133</v>
      </c>
      <c r="G62" s="90" t="s">
        <v>401</v>
      </c>
      <c r="H62" s="137" t="s">
        <v>436</v>
      </c>
    </row>
    <row r="63" spans="2:10" ht="16.5" thickBot="1" x14ac:dyDescent="0.3">
      <c r="C63" s="86">
        <v>55</v>
      </c>
      <c r="D63" s="87" t="s">
        <v>402</v>
      </c>
      <c r="E63" s="88">
        <v>500</v>
      </c>
      <c r="F63" s="89">
        <f t="shared" si="0"/>
        <v>107.82601194712211</v>
      </c>
      <c r="G63" s="90" t="s">
        <v>401</v>
      </c>
      <c r="H63" s="137"/>
    </row>
    <row r="64" spans="2:10" ht="16.5" thickBot="1" x14ac:dyDescent="0.3">
      <c r="C64" s="86">
        <v>56</v>
      </c>
      <c r="D64" s="87" t="s">
        <v>220</v>
      </c>
      <c r="E64" s="88">
        <v>8130.08</v>
      </c>
      <c r="F64" s="89">
        <f t="shared" si="0"/>
        <v>1753.2682064221171</v>
      </c>
      <c r="G64" s="90" t="s">
        <v>221</v>
      </c>
      <c r="H64" s="137"/>
    </row>
    <row r="65" spans="3:9" ht="16.5" thickBot="1" x14ac:dyDescent="0.3">
      <c r="C65" s="86">
        <v>57</v>
      </c>
      <c r="D65" s="87" t="s">
        <v>389</v>
      </c>
      <c r="E65" s="88">
        <v>17000</v>
      </c>
      <c r="F65" s="89">
        <f t="shared" si="0"/>
        <v>3666.084406202152</v>
      </c>
      <c r="G65" s="90" t="s">
        <v>36</v>
      </c>
      <c r="H65" s="137"/>
    </row>
    <row r="66" spans="3:9" ht="16.5" thickBot="1" x14ac:dyDescent="0.3">
      <c r="C66" s="86">
        <v>58</v>
      </c>
      <c r="D66" s="87" t="s">
        <v>376</v>
      </c>
      <c r="E66" s="88">
        <v>8000</v>
      </c>
      <c r="F66" s="89">
        <f t="shared" si="0"/>
        <v>1725.2161911539538</v>
      </c>
      <c r="G66" s="90" t="s">
        <v>36</v>
      </c>
      <c r="H66" s="137"/>
    </row>
    <row r="67" spans="3:9" ht="15" customHeight="1" thickBot="1" x14ac:dyDescent="0.3">
      <c r="C67" s="86">
        <v>59</v>
      </c>
      <c r="D67" s="87" t="s">
        <v>224</v>
      </c>
      <c r="E67" s="88">
        <v>4700</v>
      </c>
      <c r="F67" s="89">
        <f t="shared" si="0"/>
        <v>1013.5645123029479</v>
      </c>
      <c r="G67" s="115" t="s">
        <v>88</v>
      </c>
      <c r="H67" s="116"/>
    </row>
    <row r="68" spans="3:9" ht="16.5" thickBot="1" x14ac:dyDescent="0.3">
      <c r="C68" s="86">
        <v>60</v>
      </c>
      <c r="D68" s="110" t="s">
        <v>89</v>
      </c>
      <c r="E68" s="111">
        <v>82000</v>
      </c>
      <c r="F68" s="112">
        <f t="shared" si="0"/>
        <v>17683.465959328027</v>
      </c>
      <c r="G68" s="113" t="s">
        <v>88</v>
      </c>
      <c r="H68" s="114"/>
      <c r="I68" s="73"/>
    </row>
    <row r="69" spans="3:9" ht="48" thickBot="1" x14ac:dyDescent="0.3">
      <c r="C69" s="86">
        <v>61</v>
      </c>
      <c r="D69" s="87" t="s">
        <v>226</v>
      </c>
      <c r="E69" s="88">
        <v>70000</v>
      </c>
      <c r="F69" s="89">
        <f t="shared" si="0"/>
        <v>15095.641672597096</v>
      </c>
      <c r="G69" s="90" t="s">
        <v>227</v>
      </c>
      <c r="H69" s="137" t="s">
        <v>428</v>
      </c>
    </row>
    <row r="70" spans="3:9" ht="16.5" thickBot="1" x14ac:dyDescent="0.3">
      <c r="C70" s="86">
        <v>62</v>
      </c>
      <c r="D70" s="87" t="s">
        <v>3</v>
      </c>
      <c r="E70" s="88">
        <v>6032.52</v>
      </c>
      <c r="F70" s="89">
        <f t="shared" si="0"/>
        <v>1300.9251471825064</v>
      </c>
      <c r="G70" s="90" t="s">
        <v>4</v>
      </c>
      <c r="H70" s="137"/>
    </row>
    <row r="71" spans="3:9" ht="16.5" thickBot="1" x14ac:dyDescent="0.3">
      <c r="C71" s="86">
        <v>63</v>
      </c>
      <c r="D71" s="87" t="s">
        <v>228</v>
      </c>
      <c r="E71" s="88">
        <v>2000</v>
      </c>
      <c r="F71" s="89">
        <f t="shared" si="0"/>
        <v>431.30404778848845</v>
      </c>
      <c r="G71" s="90" t="s">
        <v>81</v>
      </c>
      <c r="H71" s="137"/>
    </row>
    <row r="72" spans="3:9" ht="16.5" thickBot="1" x14ac:dyDescent="0.3">
      <c r="C72" s="86">
        <v>64</v>
      </c>
      <c r="D72" s="87" t="s">
        <v>398</v>
      </c>
      <c r="E72" s="88">
        <v>1056.9100000000001</v>
      </c>
      <c r="F72" s="89">
        <f t="shared" si="0"/>
        <v>227.92478057406569</v>
      </c>
      <c r="G72" s="90" t="s">
        <v>150</v>
      </c>
      <c r="H72" s="137"/>
    </row>
    <row r="73" spans="3:9" ht="16.5" thickBot="1" x14ac:dyDescent="0.3">
      <c r="C73" s="86">
        <v>65</v>
      </c>
      <c r="D73" s="87" t="s">
        <v>37</v>
      </c>
      <c r="E73" s="88">
        <v>15000</v>
      </c>
      <c r="F73" s="89">
        <f t="shared" si="0"/>
        <v>3234.7803584136636</v>
      </c>
      <c r="G73" s="90" t="s">
        <v>38</v>
      </c>
      <c r="H73" s="137"/>
    </row>
    <row r="74" spans="3:9" ht="16.5" thickBot="1" x14ac:dyDescent="0.3">
      <c r="C74" s="86">
        <v>66</v>
      </c>
      <c r="D74" s="87" t="s">
        <v>496</v>
      </c>
      <c r="E74" s="146">
        <v>1848</v>
      </c>
      <c r="F74" s="89">
        <f t="shared" si="0"/>
        <v>398.52494015656333</v>
      </c>
      <c r="G74" s="90" t="s">
        <v>230</v>
      </c>
      <c r="H74" s="137"/>
    </row>
    <row r="75" spans="3:9" ht="48" thickBot="1" x14ac:dyDescent="0.3">
      <c r="C75" s="86">
        <v>67</v>
      </c>
      <c r="D75" s="87" t="s">
        <v>468</v>
      </c>
      <c r="E75" s="88">
        <v>81300.813008130077</v>
      </c>
      <c r="F75" s="89">
        <v>17532.68486945075</v>
      </c>
      <c r="G75" s="90" t="s">
        <v>467</v>
      </c>
      <c r="H75" s="137" t="s">
        <v>428</v>
      </c>
    </row>
    <row r="76" spans="3:9" ht="32.25" thickBot="1" x14ac:dyDescent="0.3">
      <c r="C76" s="86">
        <v>68</v>
      </c>
      <c r="D76" s="87" t="s">
        <v>469</v>
      </c>
      <c r="E76" s="138">
        <v>154471.54471544715</v>
      </c>
      <c r="F76" s="139">
        <v>33312.101251956425</v>
      </c>
      <c r="G76" s="140" t="s">
        <v>467</v>
      </c>
      <c r="H76" s="141" t="s">
        <v>478</v>
      </c>
    </row>
    <row r="77" spans="3:9" ht="32.25" thickBot="1" x14ac:dyDescent="0.3">
      <c r="C77" s="86">
        <v>69</v>
      </c>
      <c r="D77" s="87" t="s">
        <v>479</v>
      </c>
      <c r="E77" s="138">
        <v>162601.62601626015</v>
      </c>
      <c r="F77" s="139">
        <v>35065.3697389015</v>
      </c>
      <c r="G77" s="140" t="s">
        <v>467</v>
      </c>
      <c r="H77" s="141" t="s">
        <v>478</v>
      </c>
    </row>
    <row r="78" spans="3:9" ht="37.5" customHeight="1" thickBot="1" x14ac:dyDescent="0.3">
      <c r="C78" s="86">
        <v>70</v>
      </c>
      <c r="D78" s="87" t="s">
        <v>470</v>
      </c>
      <c r="E78" s="88">
        <v>81300.813008130077</v>
      </c>
      <c r="F78" s="89">
        <v>17532.68486945075</v>
      </c>
      <c r="G78" s="90" t="s">
        <v>467</v>
      </c>
      <c r="H78" s="137" t="s">
        <v>428</v>
      </c>
    </row>
    <row r="79" spans="3:9" ht="34.5" customHeight="1" thickBot="1" x14ac:dyDescent="0.3">
      <c r="C79" s="86">
        <v>71</v>
      </c>
      <c r="D79" s="87" t="s">
        <v>471</v>
      </c>
      <c r="E79" s="88">
        <v>81300.813008130077</v>
      </c>
      <c r="F79" s="89">
        <v>17532.68486945075</v>
      </c>
      <c r="G79" s="90" t="s">
        <v>467</v>
      </c>
      <c r="H79" s="137" t="s">
        <v>428</v>
      </c>
    </row>
    <row r="80" spans="3:9" ht="32.25" thickBot="1" x14ac:dyDescent="0.3">
      <c r="C80" s="86">
        <v>72</v>
      </c>
      <c r="D80" s="87" t="s">
        <v>472</v>
      </c>
      <c r="E80" s="138">
        <v>406504.06504065043</v>
      </c>
      <c r="F80" s="139">
        <v>87663.424347253764</v>
      </c>
      <c r="G80" s="140" t="s">
        <v>467</v>
      </c>
      <c r="H80" s="141" t="s">
        <v>478</v>
      </c>
    </row>
    <row r="81" spans="2:15" ht="48" thickBot="1" x14ac:dyDescent="0.3">
      <c r="C81" s="86">
        <v>73</v>
      </c>
      <c r="D81" s="87" t="s">
        <v>231</v>
      </c>
      <c r="E81" s="88">
        <v>20000</v>
      </c>
      <c r="F81" s="89">
        <f t="shared" si="0"/>
        <v>4313.0404778848851</v>
      </c>
      <c r="G81" s="90" t="s">
        <v>39</v>
      </c>
      <c r="H81" s="137" t="s">
        <v>428</v>
      </c>
    </row>
    <row r="82" spans="2:15" ht="32.25" thickBot="1" x14ac:dyDescent="0.3">
      <c r="C82" s="86">
        <v>74</v>
      </c>
      <c r="D82" s="110" t="s">
        <v>390</v>
      </c>
      <c r="E82" s="111">
        <v>30000</v>
      </c>
      <c r="F82" s="89">
        <f t="shared" si="0"/>
        <v>6469.5607168273273</v>
      </c>
      <c r="G82" s="90" t="s">
        <v>64</v>
      </c>
      <c r="H82" s="137" t="s">
        <v>441</v>
      </c>
    </row>
    <row r="83" spans="2:15" ht="32.25" thickBot="1" x14ac:dyDescent="0.3">
      <c r="C83" s="86">
        <v>75</v>
      </c>
      <c r="D83" s="87" t="s">
        <v>391</v>
      </c>
      <c r="E83" s="88">
        <v>15000</v>
      </c>
      <c r="F83" s="89">
        <f t="shared" si="0"/>
        <v>3234.7803584136636</v>
      </c>
      <c r="G83" s="90" t="s">
        <v>416</v>
      </c>
      <c r="H83" s="137"/>
    </row>
    <row r="84" spans="2:15" ht="32.25" thickBot="1" x14ac:dyDescent="0.3">
      <c r="C84" s="86">
        <v>76</v>
      </c>
      <c r="D84" s="87" t="s">
        <v>236</v>
      </c>
      <c r="E84" s="88">
        <v>20000</v>
      </c>
      <c r="F84" s="89">
        <f t="shared" si="0"/>
        <v>4313.0404778848851</v>
      </c>
      <c r="G84" s="90" t="s">
        <v>40</v>
      </c>
      <c r="H84" s="137" t="s">
        <v>452</v>
      </c>
    </row>
    <row r="85" spans="2:15" ht="16.5" thickBot="1" x14ac:dyDescent="0.3">
      <c r="C85" s="86">
        <v>77</v>
      </c>
      <c r="D85" s="87" t="s">
        <v>399</v>
      </c>
      <c r="E85" s="88">
        <v>8600</v>
      </c>
      <c r="F85" s="89">
        <f t="shared" si="0"/>
        <v>1854.6074054905005</v>
      </c>
      <c r="G85" s="90" t="s">
        <v>128</v>
      </c>
      <c r="H85" s="137"/>
    </row>
    <row r="86" spans="2:15" ht="16.5" thickBot="1" x14ac:dyDescent="0.3">
      <c r="C86" s="86">
        <v>78</v>
      </c>
      <c r="D86" s="87" t="s">
        <v>374</v>
      </c>
      <c r="E86" s="88">
        <v>15000</v>
      </c>
      <c r="F86" s="89">
        <f t="shared" si="0"/>
        <v>3234.7803584136636</v>
      </c>
      <c r="G86" s="90" t="s">
        <v>395</v>
      </c>
      <c r="H86" s="137"/>
    </row>
    <row r="87" spans="2:15" ht="32.25" thickBot="1" x14ac:dyDescent="0.3">
      <c r="C87" s="86">
        <v>79</v>
      </c>
      <c r="D87" s="87" t="s">
        <v>392</v>
      </c>
      <c r="E87" s="88">
        <v>30000</v>
      </c>
      <c r="F87" s="89">
        <f t="shared" ref="F87:F179" si="1">E87/4.6371</f>
        <v>6469.5607168273273</v>
      </c>
      <c r="G87" s="90" t="s">
        <v>238</v>
      </c>
      <c r="H87" s="137" t="s">
        <v>441</v>
      </c>
    </row>
    <row r="88" spans="2:15" ht="32.25" thickBot="1" x14ac:dyDescent="0.3">
      <c r="C88" s="86">
        <v>80</v>
      </c>
      <c r="D88" s="87" t="s">
        <v>43</v>
      </c>
      <c r="E88" s="88">
        <v>10000</v>
      </c>
      <c r="F88" s="89">
        <f t="shared" si="1"/>
        <v>2156.5202389424426</v>
      </c>
      <c r="G88" s="90" t="s">
        <v>42</v>
      </c>
      <c r="H88" s="137"/>
    </row>
    <row r="89" spans="2:15" ht="16.5" thickBot="1" x14ac:dyDescent="0.3">
      <c r="C89" s="86">
        <v>81</v>
      </c>
      <c r="D89" s="87" t="s">
        <v>394</v>
      </c>
      <c r="E89" s="88">
        <v>15000</v>
      </c>
      <c r="F89" s="89">
        <f t="shared" si="1"/>
        <v>3234.7803584136636</v>
      </c>
      <c r="G89" s="90" t="s">
        <v>393</v>
      </c>
      <c r="H89" s="137"/>
    </row>
    <row r="90" spans="2:15" ht="16.5" thickBot="1" x14ac:dyDescent="0.3">
      <c r="C90" s="86">
        <v>82</v>
      </c>
      <c r="D90" s="87" t="s">
        <v>9</v>
      </c>
      <c r="E90" s="88">
        <v>15000</v>
      </c>
      <c r="F90" s="89">
        <f t="shared" si="1"/>
        <v>3234.7803584136636</v>
      </c>
      <c r="G90" s="90" t="s">
        <v>239</v>
      </c>
      <c r="H90" s="137"/>
    </row>
    <row r="91" spans="2:15" ht="16.5" thickBot="1" x14ac:dyDescent="0.3">
      <c r="C91" s="86">
        <v>83</v>
      </c>
      <c r="D91" s="87" t="s">
        <v>10</v>
      </c>
      <c r="E91" s="88">
        <v>2439.0239999999999</v>
      </c>
      <c r="F91" s="89">
        <f t="shared" si="1"/>
        <v>525.98046192663514</v>
      </c>
      <c r="G91" s="90" t="s">
        <v>239</v>
      </c>
      <c r="H91" s="137"/>
    </row>
    <row r="92" spans="2:15" ht="32.25" thickBot="1" x14ac:dyDescent="0.3">
      <c r="C92" s="86">
        <v>84</v>
      </c>
      <c r="D92" s="87" t="s">
        <v>240</v>
      </c>
      <c r="E92" s="88">
        <v>24000</v>
      </c>
      <c r="F92" s="89">
        <f t="shared" si="1"/>
        <v>5175.6485734618618</v>
      </c>
      <c r="G92" s="90" t="s">
        <v>77</v>
      </c>
      <c r="H92" s="137" t="s">
        <v>444</v>
      </c>
    </row>
    <row r="93" spans="2:15" ht="48" thickBot="1" x14ac:dyDescent="0.3">
      <c r="B93" s="73"/>
      <c r="C93" s="86">
        <v>85</v>
      </c>
      <c r="D93" s="110" t="s">
        <v>432</v>
      </c>
      <c r="E93" s="111">
        <v>105365.85</v>
      </c>
      <c r="F93" s="112">
        <f t="shared" si="1"/>
        <v>22722.358801837356</v>
      </c>
      <c r="G93" s="113" t="s">
        <v>75</v>
      </c>
      <c r="H93" s="114" t="s">
        <v>428</v>
      </c>
      <c r="I93" s="73"/>
    </row>
    <row r="94" spans="2:15" ht="48" thickBot="1" x14ac:dyDescent="0.3">
      <c r="B94" s="73"/>
      <c r="C94" s="86">
        <v>86</v>
      </c>
      <c r="D94" s="110" t="s">
        <v>433</v>
      </c>
      <c r="E94" s="111">
        <v>32845.53</v>
      </c>
      <c r="F94" s="112">
        <f t="shared" si="1"/>
        <v>7083.2050203791159</v>
      </c>
      <c r="G94" s="113" t="s">
        <v>75</v>
      </c>
      <c r="H94" s="114" t="s">
        <v>428</v>
      </c>
      <c r="I94" s="73"/>
      <c r="J94" s="73"/>
      <c r="K94" s="73"/>
      <c r="L94" s="73"/>
      <c r="M94" s="73"/>
      <c r="N94" s="73"/>
      <c r="O94" s="73"/>
    </row>
    <row r="95" spans="2:15" ht="32.25" thickBot="1" x14ac:dyDescent="0.3">
      <c r="C95" s="86">
        <v>87</v>
      </c>
      <c r="D95" s="87" t="s">
        <v>378</v>
      </c>
      <c r="E95" s="88">
        <v>8000</v>
      </c>
      <c r="F95" s="89">
        <f t="shared" si="1"/>
        <v>1725.2161911539538</v>
      </c>
      <c r="G95" s="90" t="s">
        <v>11</v>
      </c>
      <c r="H95" s="137"/>
    </row>
    <row r="96" spans="2:15" ht="16.5" thickBot="1" x14ac:dyDescent="0.3">
      <c r="C96" s="86">
        <v>88</v>
      </c>
      <c r="D96" s="87" t="s">
        <v>243</v>
      </c>
      <c r="E96" s="88">
        <v>6755.1300813008129</v>
      </c>
      <c r="F96" s="89">
        <f t="shared" si="1"/>
        <v>1456.7574737014108</v>
      </c>
      <c r="G96" s="90" t="s">
        <v>11</v>
      </c>
      <c r="H96" s="137"/>
    </row>
    <row r="97" spans="3:9" ht="16.5" thickBot="1" x14ac:dyDescent="0.3">
      <c r="C97" s="86">
        <v>89</v>
      </c>
      <c r="D97" s="87" t="s">
        <v>70</v>
      </c>
      <c r="E97" s="88">
        <v>3845.5284552845501</v>
      </c>
      <c r="F97" s="89">
        <f t="shared" si="1"/>
        <v>829.29599432501993</v>
      </c>
      <c r="G97" s="90" t="s">
        <v>128</v>
      </c>
      <c r="H97" s="137"/>
    </row>
    <row r="98" spans="3:9" ht="16.5" thickBot="1" x14ac:dyDescent="0.3">
      <c r="C98" s="86">
        <v>90</v>
      </c>
      <c r="D98" s="87" t="s">
        <v>375</v>
      </c>
      <c r="E98" s="88">
        <v>8600</v>
      </c>
      <c r="F98" s="89">
        <f t="shared" si="1"/>
        <v>1854.6074054905005</v>
      </c>
      <c r="G98" s="90" t="s">
        <v>128</v>
      </c>
      <c r="H98" s="137"/>
    </row>
    <row r="99" spans="3:9" ht="16.5" thickBot="1" x14ac:dyDescent="0.3">
      <c r="C99" s="86">
        <v>91</v>
      </c>
      <c r="D99" s="87" t="s">
        <v>245</v>
      </c>
      <c r="E99" s="88">
        <v>2000</v>
      </c>
      <c r="F99" s="89">
        <f t="shared" si="1"/>
        <v>431.30404778848845</v>
      </c>
      <c r="G99" s="90" t="s">
        <v>11</v>
      </c>
      <c r="H99" s="137"/>
    </row>
    <row r="100" spans="3:9" ht="32.25" thickBot="1" x14ac:dyDescent="0.3">
      <c r="C100" s="86">
        <v>92</v>
      </c>
      <c r="D100" s="87" t="s">
        <v>383</v>
      </c>
      <c r="E100" s="88">
        <v>120439.22</v>
      </c>
      <c r="F100" s="89">
        <f t="shared" si="1"/>
        <v>25972.961549244137</v>
      </c>
      <c r="G100" s="90" t="s">
        <v>11</v>
      </c>
      <c r="H100" s="137" t="s">
        <v>437</v>
      </c>
    </row>
    <row r="101" spans="3:9" ht="16.5" thickBot="1" x14ac:dyDescent="0.3">
      <c r="C101" s="86">
        <v>93</v>
      </c>
      <c r="D101" s="87" t="s">
        <v>400</v>
      </c>
      <c r="E101" s="88">
        <v>4500</v>
      </c>
      <c r="F101" s="89">
        <f t="shared" si="1"/>
        <v>970.43410752409909</v>
      </c>
      <c r="G101" s="90" t="s">
        <v>114</v>
      </c>
      <c r="H101" s="116"/>
    </row>
    <row r="102" spans="3:9" ht="32.25" thickBot="1" x14ac:dyDescent="0.3">
      <c r="C102" s="86">
        <v>94</v>
      </c>
      <c r="D102" s="87" t="s">
        <v>255</v>
      </c>
      <c r="E102" s="88">
        <v>62833.33</v>
      </c>
      <c r="F102" s="89">
        <f t="shared" si="1"/>
        <v>13550.134782514933</v>
      </c>
      <c r="G102" s="90" t="s">
        <v>99</v>
      </c>
      <c r="H102" s="137" t="s">
        <v>438</v>
      </c>
    </row>
    <row r="103" spans="3:9" ht="16.5" thickBot="1" x14ac:dyDescent="0.3">
      <c r="C103" s="86">
        <v>95</v>
      </c>
      <c r="D103" s="87" t="s">
        <v>434</v>
      </c>
      <c r="E103" s="88">
        <v>18536.59</v>
      </c>
      <c r="F103" s="89">
        <f t="shared" si="1"/>
        <v>3997.453149597809</v>
      </c>
      <c r="G103" s="90" t="s">
        <v>99</v>
      </c>
      <c r="H103" s="137"/>
    </row>
    <row r="104" spans="3:9" ht="16.5" thickBot="1" x14ac:dyDescent="0.3">
      <c r="C104" s="86">
        <v>96</v>
      </c>
      <c r="D104" s="87" t="s">
        <v>485</v>
      </c>
      <c r="E104" s="88">
        <v>4065</v>
      </c>
      <c r="F104" s="89">
        <f t="shared" si="1"/>
        <v>876.62547713010281</v>
      </c>
      <c r="G104" s="90" t="s">
        <v>99</v>
      </c>
      <c r="H104" s="137"/>
    </row>
    <row r="105" spans="3:9" ht="32.25" thickBot="1" x14ac:dyDescent="0.3">
      <c r="C105" s="86">
        <v>97</v>
      </c>
      <c r="D105" s="87" t="s">
        <v>486</v>
      </c>
      <c r="E105" s="88">
        <v>250</v>
      </c>
      <c r="F105" s="89">
        <f t="shared" si="1"/>
        <v>53.913005973561056</v>
      </c>
      <c r="G105" s="90" t="s">
        <v>260</v>
      </c>
      <c r="H105" s="137"/>
    </row>
    <row r="106" spans="3:9" ht="32.25" thickBot="1" x14ac:dyDescent="0.3">
      <c r="C106" s="86">
        <v>98</v>
      </c>
      <c r="D106" s="87" t="s">
        <v>261</v>
      </c>
      <c r="E106" s="88">
        <v>3300</v>
      </c>
      <c r="F106" s="89">
        <f t="shared" si="1"/>
        <v>711.65167885100595</v>
      </c>
      <c r="G106" s="90" t="s">
        <v>260</v>
      </c>
      <c r="H106" s="137"/>
    </row>
    <row r="107" spans="3:9" ht="16.5" thickBot="1" x14ac:dyDescent="0.3">
      <c r="C107" s="86">
        <v>99</v>
      </c>
      <c r="D107" s="87" t="s">
        <v>262</v>
      </c>
      <c r="E107" s="88">
        <v>8650</v>
      </c>
      <c r="F107" s="89">
        <f t="shared" si="1"/>
        <v>1865.3900066852127</v>
      </c>
      <c r="G107" s="90" t="s">
        <v>260</v>
      </c>
      <c r="H107" s="137"/>
    </row>
    <row r="108" spans="3:9" ht="32.25" thickBot="1" x14ac:dyDescent="0.3">
      <c r="C108" s="86">
        <v>100</v>
      </c>
      <c r="D108" s="87" t="s">
        <v>263</v>
      </c>
      <c r="E108" s="88">
        <v>4800</v>
      </c>
      <c r="F108" s="89">
        <f t="shared" si="1"/>
        <v>1035.1297146923723</v>
      </c>
      <c r="G108" s="90" t="s">
        <v>260</v>
      </c>
      <c r="H108" s="137"/>
    </row>
    <row r="109" spans="3:9" ht="48" thickBot="1" x14ac:dyDescent="0.3">
      <c r="C109" s="86">
        <v>101</v>
      </c>
      <c r="D109" s="87" t="s">
        <v>264</v>
      </c>
      <c r="E109" s="88">
        <v>64170.73</v>
      </c>
      <c r="F109" s="89">
        <f t="shared" si="1"/>
        <v>13838.547799271097</v>
      </c>
      <c r="G109" s="90" t="s">
        <v>100</v>
      </c>
      <c r="H109" s="137" t="s">
        <v>445</v>
      </c>
    </row>
    <row r="110" spans="3:9" ht="16.5" thickBot="1" x14ac:dyDescent="0.3">
      <c r="C110" s="86">
        <v>102</v>
      </c>
      <c r="D110" s="87" t="s">
        <v>477</v>
      </c>
      <c r="E110" s="88">
        <v>813.00813008130081</v>
      </c>
      <c r="F110" s="89">
        <f t="shared" si="1"/>
        <v>175.3268486945075</v>
      </c>
      <c r="G110" s="90" t="s">
        <v>78</v>
      </c>
      <c r="H110" s="137"/>
    </row>
    <row r="111" spans="3:9" ht="16.5" thickBot="1" x14ac:dyDescent="0.3">
      <c r="C111" s="86">
        <v>103</v>
      </c>
      <c r="D111" s="87" t="s">
        <v>116</v>
      </c>
      <c r="E111" s="88">
        <v>1000</v>
      </c>
      <c r="F111" s="89">
        <f t="shared" si="1"/>
        <v>215.65202389424422</v>
      </c>
      <c r="G111" s="90" t="s">
        <v>117</v>
      </c>
      <c r="H111" s="137"/>
    </row>
    <row r="112" spans="3:9" ht="63.75" thickBot="1" x14ac:dyDescent="0.3">
      <c r="C112" s="86">
        <v>104</v>
      </c>
      <c r="D112" s="110" t="s">
        <v>463</v>
      </c>
      <c r="E112" s="111">
        <v>285000</v>
      </c>
      <c r="F112" s="112">
        <f t="shared" si="1"/>
        <v>61460.826809859609</v>
      </c>
      <c r="G112" s="113" t="s">
        <v>44</v>
      </c>
      <c r="H112" s="114" t="s">
        <v>464</v>
      </c>
      <c r="I112" s="73"/>
    </row>
    <row r="113" spans="3:10" ht="48" thickBot="1" x14ac:dyDescent="0.3">
      <c r="C113" s="86">
        <v>105</v>
      </c>
      <c r="D113" s="110" t="s">
        <v>408</v>
      </c>
      <c r="E113" s="111">
        <v>213282.9</v>
      </c>
      <c r="F113" s="112">
        <f t="shared" si="1"/>
        <v>45994.889047033706</v>
      </c>
      <c r="G113" s="113" t="s">
        <v>44</v>
      </c>
      <c r="H113" s="114" t="s">
        <v>439</v>
      </c>
      <c r="I113" s="73"/>
    </row>
    <row r="114" spans="3:10" ht="16.5" thickBot="1" x14ac:dyDescent="0.3">
      <c r="C114" s="86">
        <v>106</v>
      </c>
      <c r="D114" s="87" t="s">
        <v>17</v>
      </c>
      <c r="E114" s="88">
        <v>8600</v>
      </c>
      <c r="F114" s="89">
        <f t="shared" si="1"/>
        <v>1854.6074054905005</v>
      </c>
      <c r="G114" s="90" t="s">
        <v>16</v>
      </c>
      <c r="H114" s="137"/>
    </row>
    <row r="115" spans="3:10" ht="16.5" thickBot="1" x14ac:dyDescent="0.3">
      <c r="C115" s="86">
        <v>107</v>
      </c>
      <c r="D115" s="87" t="s">
        <v>403</v>
      </c>
      <c r="E115" s="88">
        <v>1540</v>
      </c>
      <c r="F115" s="89">
        <f t="shared" si="1"/>
        <v>332.1041167971361</v>
      </c>
      <c r="G115" s="90" t="s">
        <v>44</v>
      </c>
      <c r="H115" s="137"/>
    </row>
    <row r="116" spans="3:10" ht="48" thickBot="1" x14ac:dyDescent="0.3">
      <c r="C116" s="86">
        <v>108</v>
      </c>
      <c r="D116" s="87" t="s">
        <v>123</v>
      </c>
      <c r="E116" s="88">
        <v>46200</v>
      </c>
      <c r="F116" s="89">
        <f t="shared" si="1"/>
        <v>9963.1235039140829</v>
      </c>
      <c r="G116" s="90" t="s">
        <v>124</v>
      </c>
      <c r="H116" s="137" t="s">
        <v>446</v>
      </c>
    </row>
    <row r="117" spans="3:10" ht="48" thickBot="1" x14ac:dyDescent="0.3">
      <c r="C117" s="86">
        <v>109</v>
      </c>
      <c r="D117" s="110" t="s">
        <v>270</v>
      </c>
      <c r="E117" s="111">
        <v>157860</v>
      </c>
      <c r="F117" s="112">
        <f t="shared" si="1"/>
        <v>34042.828491945394</v>
      </c>
      <c r="G117" s="113" t="s">
        <v>18</v>
      </c>
      <c r="H117" s="114" t="s">
        <v>440</v>
      </c>
      <c r="I117" s="73"/>
      <c r="J117" s="73"/>
    </row>
    <row r="118" spans="3:10" ht="16.5" thickBot="1" x14ac:dyDescent="0.3">
      <c r="C118" s="86">
        <v>110</v>
      </c>
      <c r="D118" s="87" t="s">
        <v>272</v>
      </c>
      <c r="E118" s="88">
        <v>16300</v>
      </c>
      <c r="F118" s="89">
        <f t="shared" si="1"/>
        <v>3515.127989476181</v>
      </c>
      <c r="G118" s="90" t="s">
        <v>85</v>
      </c>
      <c r="H118" s="137"/>
    </row>
    <row r="119" spans="3:10" ht="32.25" thickBot="1" x14ac:dyDescent="0.3">
      <c r="C119" s="86">
        <v>111</v>
      </c>
      <c r="D119" s="142" t="s">
        <v>5</v>
      </c>
      <c r="E119" s="138">
        <v>818889.46</v>
      </c>
      <c r="F119" s="139">
        <f t="shared" si="1"/>
        <v>176595.16939466476</v>
      </c>
      <c r="G119" s="140" t="s">
        <v>6</v>
      </c>
      <c r="H119" s="141" t="s">
        <v>430</v>
      </c>
    </row>
    <row r="120" spans="3:10" ht="48" thickBot="1" x14ac:dyDescent="0.3">
      <c r="C120" s="86">
        <v>112</v>
      </c>
      <c r="D120" s="110" t="s">
        <v>274</v>
      </c>
      <c r="E120" s="111">
        <v>129600</v>
      </c>
      <c r="F120" s="112">
        <f t="shared" si="1"/>
        <v>27948.502296694052</v>
      </c>
      <c r="G120" s="117" t="s">
        <v>68</v>
      </c>
      <c r="H120" s="114" t="s">
        <v>428</v>
      </c>
    </row>
    <row r="121" spans="3:10" ht="16.5" thickBot="1" x14ac:dyDescent="0.3">
      <c r="C121" s="86">
        <v>113</v>
      </c>
      <c r="D121" s="87" t="s">
        <v>45</v>
      </c>
      <c r="E121" s="88">
        <v>3000</v>
      </c>
      <c r="F121" s="89">
        <f t="shared" si="1"/>
        <v>646.95607168273273</v>
      </c>
      <c r="G121" s="90" t="s">
        <v>46</v>
      </c>
      <c r="H121" s="137"/>
    </row>
    <row r="122" spans="3:10" ht="16.5" thickBot="1" x14ac:dyDescent="0.3">
      <c r="C122" s="86">
        <v>114</v>
      </c>
      <c r="D122" s="87" t="s">
        <v>276</v>
      </c>
      <c r="E122" s="88">
        <v>2880</v>
      </c>
      <c r="F122" s="89">
        <f t="shared" si="1"/>
        <v>621.07782881542346</v>
      </c>
      <c r="G122" s="90" t="s">
        <v>90</v>
      </c>
      <c r="H122" s="137"/>
    </row>
    <row r="123" spans="3:10" ht="32.25" thickBot="1" x14ac:dyDescent="0.3">
      <c r="C123" s="86">
        <v>115</v>
      </c>
      <c r="D123" s="110" t="s">
        <v>97</v>
      </c>
      <c r="E123" s="111">
        <v>25000</v>
      </c>
      <c r="F123" s="89">
        <f t="shared" si="1"/>
        <v>5391.3005973561058</v>
      </c>
      <c r="G123" s="90" t="s">
        <v>98</v>
      </c>
      <c r="H123" s="137" t="s">
        <v>453</v>
      </c>
    </row>
    <row r="124" spans="3:10" ht="48" thickBot="1" x14ac:dyDescent="0.3">
      <c r="C124" s="86">
        <v>116</v>
      </c>
      <c r="D124" s="87" t="s">
        <v>106</v>
      </c>
      <c r="E124" s="88">
        <v>50000</v>
      </c>
      <c r="F124" s="89">
        <f t="shared" si="1"/>
        <v>10782.601194712212</v>
      </c>
      <c r="G124" s="90" t="s">
        <v>107</v>
      </c>
      <c r="H124" s="137" t="s">
        <v>447</v>
      </c>
    </row>
    <row r="125" spans="3:10" ht="32.25" thickBot="1" x14ac:dyDescent="0.3">
      <c r="C125" s="86">
        <v>117</v>
      </c>
      <c r="D125" s="87" t="s">
        <v>47</v>
      </c>
      <c r="E125" s="88">
        <v>21445.524390243903</v>
      </c>
      <c r="F125" s="89">
        <f t="shared" si="1"/>
        <v>4624.7707382294757</v>
      </c>
      <c r="G125" s="90" t="s">
        <v>48</v>
      </c>
      <c r="H125" s="137" t="s">
        <v>442</v>
      </c>
    </row>
    <row r="126" spans="3:10" ht="16.5" thickBot="1" x14ac:dyDescent="0.3">
      <c r="C126" s="86">
        <v>118</v>
      </c>
      <c r="D126" s="87" t="s">
        <v>158</v>
      </c>
      <c r="E126" s="88">
        <v>14634.1</v>
      </c>
      <c r="F126" s="89">
        <f t="shared" si="1"/>
        <v>3155.8732828707598</v>
      </c>
      <c r="G126" s="90" t="s">
        <v>159</v>
      </c>
      <c r="H126" s="137"/>
    </row>
    <row r="127" spans="3:10" ht="32.25" thickBot="1" x14ac:dyDescent="0.3">
      <c r="C127" s="86">
        <v>119</v>
      </c>
      <c r="D127" s="87" t="s">
        <v>510</v>
      </c>
      <c r="E127" s="151">
        <v>49000</v>
      </c>
      <c r="F127" s="152">
        <f t="shared" si="1"/>
        <v>10566.949170817968</v>
      </c>
      <c r="G127" s="153" t="s">
        <v>279</v>
      </c>
      <c r="H127" s="154" t="s">
        <v>509</v>
      </c>
    </row>
    <row r="128" spans="3:10" ht="32.25" thickBot="1" x14ac:dyDescent="0.3">
      <c r="C128" s="86">
        <v>120</v>
      </c>
      <c r="D128" s="87" t="s">
        <v>282</v>
      </c>
      <c r="E128" s="88">
        <f>34435.84+2000</f>
        <v>36435.839999999997</v>
      </c>
      <c r="F128" s="89">
        <f t="shared" si="1"/>
        <v>7857.4626382868591</v>
      </c>
      <c r="G128" s="90" t="s">
        <v>49</v>
      </c>
      <c r="H128" s="137" t="s">
        <v>441</v>
      </c>
    </row>
    <row r="129" spans="3:9" ht="79.5" thickBot="1" x14ac:dyDescent="0.3">
      <c r="C129" s="86">
        <v>121</v>
      </c>
      <c r="D129" s="110" t="s">
        <v>283</v>
      </c>
      <c r="E129" s="111">
        <v>106400</v>
      </c>
      <c r="F129" s="112">
        <f t="shared" si="1"/>
        <v>22945.375342347586</v>
      </c>
      <c r="G129" s="113" t="s">
        <v>108</v>
      </c>
      <c r="H129" s="114" t="s">
        <v>465</v>
      </c>
    </row>
    <row r="130" spans="3:9" ht="48" thickBot="1" x14ac:dyDescent="0.3">
      <c r="C130" s="86">
        <v>122</v>
      </c>
      <c r="D130" s="110" t="s">
        <v>288</v>
      </c>
      <c r="E130" s="111">
        <v>146442.04</v>
      </c>
      <c r="F130" s="112">
        <f t="shared" si="1"/>
        <v>31580.522309201871</v>
      </c>
      <c r="G130" s="113" t="s">
        <v>289</v>
      </c>
      <c r="H130" s="114" t="s">
        <v>448</v>
      </c>
      <c r="I130" s="73"/>
    </row>
    <row r="131" spans="3:9" ht="48" thickBot="1" x14ac:dyDescent="0.3">
      <c r="C131" s="86">
        <v>123</v>
      </c>
      <c r="D131" s="110" t="s">
        <v>460</v>
      </c>
      <c r="E131" s="111">
        <v>200000</v>
      </c>
      <c r="F131" s="112">
        <f t="shared" si="1"/>
        <v>43130.404778848846</v>
      </c>
      <c r="G131" s="113" t="s">
        <v>289</v>
      </c>
      <c r="H131" s="114" t="s">
        <v>490</v>
      </c>
      <c r="I131" s="73"/>
    </row>
    <row r="132" spans="3:9" ht="16.5" thickBot="1" x14ac:dyDescent="0.3">
      <c r="C132" s="86">
        <v>124</v>
      </c>
      <c r="D132" s="87" t="s">
        <v>373</v>
      </c>
      <c r="E132" s="88">
        <v>2032.52</v>
      </c>
      <c r="F132" s="89">
        <f t="shared" si="1"/>
        <v>438.31705160552929</v>
      </c>
      <c r="G132" s="90" t="s">
        <v>151</v>
      </c>
      <c r="H132" s="137"/>
    </row>
    <row r="133" spans="3:9" ht="16.5" thickBot="1" x14ac:dyDescent="0.3">
      <c r="C133" s="86">
        <v>125</v>
      </c>
      <c r="D133" s="87" t="s">
        <v>411</v>
      </c>
      <c r="E133" s="88">
        <v>18000</v>
      </c>
      <c r="F133" s="89">
        <f t="shared" si="1"/>
        <v>3881.7364300963964</v>
      </c>
      <c r="G133" s="90" t="s">
        <v>87</v>
      </c>
      <c r="H133" s="137"/>
    </row>
    <row r="134" spans="3:9" ht="48" thickBot="1" x14ac:dyDescent="0.3">
      <c r="C134" s="86">
        <v>126</v>
      </c>
      <c r="D134" s="87" t="s">
        <v>293</v>
      </c>
      <c r="E134" s="88">
        <v>32163.01</v>
      </c>
      <c r="F134" s="89">
        <f t="shared" si="1"/>
        <v>6936.0182010308163</v>
      </c>
      <c r="G134" s="90" t="s">
        <v>93</v>
      </c>
      <c r="H134" s="137" t="s">
        <v>428</v>
      </c>
    </row>
    <row r="135" spans="3:9" ht="48" thickBot="1" x14ac:dyDescent="0.3">
      <c r="C135" s="86">
        <v>127</v>
      </c>
      <c r="D135" s="87" t="s">
        <v>294</v>
      </c>
      <c r="E135" s="88">
        <v>28950.42</v>
      </c>
      <c r="F135" s="89">
        <f t="shared" si="1"/>
        <v>6243.2166655884057</v>
      </c>
      <c r="G135" s="90" t="s">
        <v>109</v>
      </c>
      <c r="H135" s="137" t="s">
        <v>428</v>
      </c>
    </row>
    <row r="136" spans="3:9" ht="16.5" thickBot="1" x14ac:dyDescent="0.3">
      <c r="C136" s="86">
        <v>128</v>
      </c>
      <c r="D136" s="87" t="s">
        <v>153</v>
      </c>
      <c r="E136" s="88">
        <v>4000</v>
      </c>
      <c r="F136" s="89">
        <f t="shared" si="1"/>
        <v>862.60809557697689</v>
      </c>
      <c r="G136" s="90" t="s">
        <v>154</v>
      </c>
      <c r="H136" s="137"/>
    </row>
    <row r="137" spans="3:9" ht="32.25" thickBot="1" x14ac:dyDescent="0.3">
      <c r="C137" s="86">
        <v>129</v>
      </c>
      <c r="D137" s="87" t="s">
        <v>152</v>
      </c>
      <c r="E137" s="88">
        <v>21951.22</v>
      </c>
      <c r="F137" s="89">
        <f t="shared" si="1"/>
        <v>4733.8250199478125</v>
      </c>
      <c r="G137" s="90" t="s">
        <v>372</v>
      </c>
      <c r="H137" s="137" t="s">
        <v>449</v>
      </c>
    </row>
    <row r="138" spans="3:9" ht="16.5" thickBot="1" x14ac:dyDescent="0.3">
      <c r="C138" s="86">
        <v>130</v>
      </c>
      <c r="D138" s="87" t="s">
        <v>135</v>
      </c>
      <c r="E138" s="88">
        <v>1500</v>
      </c>
      <c r="F138" s="89">
        <f t="shared" si="1"/>
        <v>323.47803584136636</v>
      </c>
      <c r="G138" s="90" t="s">
        <v>138</v>
      </c>
      <c r="H138" s="137"/>
    </row>
    <row r="139" spans="3:9" ht="16.5" thickBot="1" x14ac:dyDescent="0.3">
      <c r="C139" s="86">
        <v>131</v>
      </c>
      <c r="D139" s="87" t="s">
        <v>132</v>
      </c>
      <c r="E139" s="88">
        <v>1000</v>
      </c>
      <c r="F139" s="89">
        <f t="shared" si="1"/>
        <v>215.65202389424422</v>
      </c>
      <c r="G139" s="90" t="s">
        <v>133</v>
      </c>
      <c r="H139" s="137"/>
    </row>
    <row r="140" spans="3:9" ht="95.25" thickBot="1" x14ac:dyDescent="0.3">
      <c r="C140" s="86">
        <v>132</v>
      </c>
      <c r="D140" s="110" t="s">
        <v>297</v>
      </c>
      <c r="E140" s="111">
        <f>1523202.26+4878.05</f>
        <v>1528080.31</v>
      </c>
      <c r="F140" s="112">
        <f t="shared" si="1"/>
        <v>329533.61152444413</v>
      </c>
      <c r="G140" s="113" t="s">
        <v>119</v>
      </c>
      <c r="H140" s="114" t="s">
        <v>481</v>
      </c>
    </row>
    <row r="141" spans="3:9" ht="32.25" thickBot="1" x14ac:dyDescent="0.3">
      <c r="C141" s="86">
        <v>133</v>
      </c>
      <c r="D141" s="87" t="s">
        <v>371</v>
      </c>
      <c r="E141" s="88">
        <v>33150</v>
      </c>
      <c r="F141" s="89">
        <f t="shared" si="1"/>
        <v>7148.8645920941963</v>
      </c>
      <c r="G141" s="90" t="s">
        <v>119</v>
      </c>
      <c r="H141" s="137" t="s">
        <v>454</v>
      </c>
    </row>
    <row r="142" spans="3:9" ht="16.5" thickBot="1" x14ac:dyDescent="0.3">
      <c r="C142" s="86">
        <v>134</v>
      </c>
      <c r="D142" s="87" t="s">
        <v>369</v>
      </c>
      <c r="E142" s="88">
        <v>810</v>
      </c>
      <c r="F142" s="89">
        <f t="shared" si="1"/>
        <v>174.67813935433784</v>
      </c>
      <c r="G142" s="90" t="s">
        <v>50</v>
      </c>
      <c r="H142" s="137"/>
    </row>
    <row r="143" spans="3:9" ht="16.5" thickBot="1" x14ac:dyDescent="0.3">
      <c r="C143" s="86">
        <v>135</v>
      </c>
      <c r="D143" s="87" t="s">
        <v>299</v>
      </c>
      <c r="E143" s="88">
        <v>4500</v>
      </c>
      <c r="F143" s="89">
        <f t="shared" si="1"/>
        <v>970.43410752409909</v>
      </c>
      <c r="G143" s="90" t="s">
        <v>51</v>
      </c>
      <c r="H143" s="137"/>
    </row>
    <row r="144" spans="3:9" ht="16.5" thickBot="1" x14ac:dyDescent="0.3">
      <c r="C144" s="86">
        <v>136</v>
      </c>
      <c r="D144" s="87" t="s">
        <v>370</v>
      </c>
      <c r="E144" s="88">
        <v>3252.03</v>
      </c>
      <c r="F144" s="89">
        <f t="shared" si="1"/>
        <v>701.30685126479909</v>
      </c>
      <c r="G144" s="90" t="s">
        <v>69</v>
      </c>
      <c r="H144" s="137"/>
    </row>
    <row r="145" spans="3:8" ht="53.25" customHeight="1" thickBot="1" x14ac:dyDescent="0.3">
      <c r="C145" s="86">
        <v>137</v>
      </c>
      <c r="D145" s="110" t="s">
        <v>405</v>
      </c>
      <c r="E145" s="88">
        <v>57510</v>
      </c>
      <c r="F145" s="89">
        <f t="shared" si="1"/>
        <v>12402.147894157986</v>
      </c>
      <c r="G145" s="90" t="s">
        <v>12</v>
      </c>
      <c r="H145" s="137" t="s">
        <v>455</v>
      </c>
    </row>
    <row r="146" spans="3:8" ht="37.5" customHeight="1" thickBot="1" x14ac:dyDescent="0.3">
      <c r="C146" s="86">
        <v>138</v>
      </c>
      <c r="D146" s="87" t="s">
        <v>404</v>
      </c>
      <c r="E146" s="88">
        <v>31300</v>
      </c>
      <c r="F146" s="89">
        <f t="shared" si="1"/>
        <v>6749.9083478898447</v>
      </c>
      <c r="G146" s="90" t="s">
        <v>12</v>
      </c>
      <c r="H146" s="137" t="s">
        <v>428</v>
      </c>
    </row>
    <row r="147" spans="3:8" ht="48" thickBot="1" x14ac:dyDescent="0.3">
      <c r="C147" s="86">
        <v>139</v>
      </c>
      <c r="D147" s="87" t="s">
        <v>409</v>
      </c>
      <c r="E147" s="88">
        <v>94300</v>
      </c>
      <c r="F147" s="89">
        <f t="shared" si="1"/>
        <v>20335.98585322723</v>
      </c>
      <c r="G147" s="90" t="s">
        <v>149</v>
      </c>
      <c r="H147" s="137" t="s">
        <v>456</v>
      </c>
    </row>
    <row r="148" spans="3:8" ht="95.25" thickBot="1" x14ac:dyDescent="0.3">
      <c r="C148" s="86">
        <v>140</v>
      </c>
      <c r="D148" s="87" t="s">
        <v>511</v>
      </c>
      <c r="E148" s="151">
        <v>721890</v>
      </c>
      <c r="F148" s="152">
        <f t="shared" si="1"/>
        <v>155677.03952901598</v>
      </c>
      <c r="G148" s="153" t="s">
        <v>144</v>
      </c>
      <c r="H148" s="154" t="s">
        <v>512</v>
      </c>
    </row>
    <row r="149" spans="3:8" ht="16.5" thickBot="1" x14ac:dyDescent="0.3">
      <c r="C149" s="86">
        <v>141</v>
      </c>
      <c r="D149" s="87" t="s">
        <v>113</v>
      </c>
      <c r="E149" s="88">
        <v>18000</v>
      </c>
      <c r="F149" s="89">
        <f t="shared" si="1"/>
        <v>3881.7364300963964</v>
      </c>
      <c r="G149" s="90" t="s">
        <v>112</v>
      </c>
      <c r="H149" s="116"/>
    </row>
    <row r="150" spans="3:8" ht="63.75" thickBot="1" x14ac:dyDescent="0.3">
      <c r="C150" s="86">
        <v>142</v>
      </c>
      <c r="D150" s="87" t="s">
        <v>111</v>
      </c>
      <c r="E150" s="88">
        <v>94000</v>
      </c>
      <c r="F150" s="89">
        <f t="shared" si="1"/>
        <v>20271.290246058958</v>
      </c>
      <c r="G150" s="90" t="s">
        <v>112</v>
      </c>
      <c r="H150" s="116" t="s">
        <v>457</v>
      </c>
    </row>
    <row r="151" spans="3:8" ht="16.5" thickBot="1" x14ac:dyDescent="0.3">
      <c r="C151" s="86">
        <v>143</v>
      </c>
      <c r="D151" s="87" t="s">
        <v>115</v>
      </c>
      <c r="E151" s="88">
        <v>1800</v>
      </c>
      <c r="F151" s="89">
        <f t="shared" si="1"/>
        <v>388.17364300963965</v>
      </c>
      <c r="G151" s="90" t="s">
        <v>112</v>
      </c>
      <c r="H151" s="137"/>
    </row>
    <row r="152" spans="3:8" ht="16.5" thickBot="1" x14ac:dyDescent="0.3">
      <c r="C152" s="86">
        <v>144</v>
      </c>
      <c r="D152" s="87" t="s">
        <v>497</v>
      </c>
      <c r="E152" s="146">
        <v>12800</v>
      </c>
      <c r="F152" s="89">
        <f t="shared" si="1"/>
        <v>2760.3459058463263</v>
      </c>
      <c r="G152" s="90" t="s">
        <v>112</v>
      </c>
      <c r="H152" s="137"/>
    </row>
    <row r="153" spans="3:8" ht="16.5" thickBot="1" x14ac:dyDescent="0.3">
      <c r="C153" s="86">
        <v>145</v>
      </c>
      <c r="D153" s="87" t="s">
        <v>498</v>
      </c>
      <c r="E153" s="146">
        <v>12000</v>
      </c>
      <c r="F153" s="89">
        <f t="shared" si="1"/>
        <v>2587.8242867309309</v>
      </c>
      <c r="G153" s="90" t="s">
        <v>112</v>
      </c>
      <c r="H153" s="137"/>
    </row>
    <row r="154" spans="3:8" ht="16.5" thickBot="1" x14ac:dyDescent="0.3">
      <c r="C154" s="86">
        <v>146</v>
      </c>
      <c r="D154" s="87" t="s">
        <v>503</v>
      </c>
      <c r="E154" s="146">
        <v>1000</v>
      </c>
      <c r="F154" s="89">
        <f t="shared" si="1"/>
        <v>215.65202389424422</v>
      </c>
      <c r="G154" s="90" t="s">
        <v>112</v>
      </c>
      <c r="H154" s="137"/>
    </row>
    <row r="155" spans="3:8" ht="16.5" thickBot="1" x14ac:dyDescent="0.3">
      <c r="C155" s="86">
        <v>147</v>
      </c>
      <c r="D155" s="118" t="s">
        <v>407</v>
      </c>
      <c r="E155" s="119">
        <v>7300</v>
      </c>
      <c r="F155" s="89">
        <f t="shared" si="1"/>
        <v>1574.2597744279828</v>
      </c>
      <c r="G155" s="120" t="s">
        <v>141</v>
      </c>
      <c r="H155" s="137"/>
    </row>
    <row r="156" spans="3:8" ht="16.5" thickBot="1" x14ac:dyDescent="0.3">
      <c r="C156" s="86">
        <v>148</v>
      </c>
      <c r="D156" s="118" t="s">
        <v>500</v>
      </c>
      <c r="E156" s="147">
        <v>213198</v>
      </c>
      <c r="F156" s="89">
        <f t="shared" si="1"/>
        <v>45976.580190205081</v>
      </c>
      <c r="G156" s="120" t="s">
        <v>141</v>
      </c>
      <c r="H156" s="137"/>
    </row>
    <row r="157" spans="3:8" ht="16.5" thickBot="1" x14ac:dyDescent="0.3">
      <c r="C157" s="86">
        <v>149</v>
      </c>
      <c r="D157" s="118" t="s">
        <v>499</v>
      </c>
      <c r="E157" s="147">
        <v>174757</v>
      </c>
      <c r="F157" s="89">
        <f t="shared" si="1"/>
        <v>37686.700739686443</v>
      </c>
      <c r="G157" s="120" t="s">
        <v>141</v>
      </c>
      <c r="H157" s="137"/>
    </row>
    <row r="158" spans="3:8" ht="16.5" thickBot="1" x14ac:dyDescent="0.3">
      <c r="C158" s="86">
        <v>150</v>
      </c>
      <c r="D158" s="118" t="s">
        <v>502</v>
      </c>
      <c r="E158" s="147">
        <f>36300</f>
        <v>36300</v>
      </c>
      <c r="F158" s="89">
        <f t="shared" si="1"/>
        <v>7828.1684673610662</v>
      </c>
      <c r="G158" s="120" t="s">
        <v>141</v>
      </c>
      <c r="H158" s="137"/>
    </row>
    <row r="159" spans="3:8" ht="16.5" thickBot="1" x14ac:dyDescent="0.3">
      <c r="C159" s="86">
        <v>151</v>
      </c>
      <c r="D159" s="118" t="s">
        <v>501</v>
      </c>
      <c r="E159" s="147">
        <v>9900</v>
      </c>
      <c r="F159" s="89">
        <f t="shared" si="1"/>
        <v>2134.9550365530181</v>
      </c>
      <c r="G159" s="120" t="s">
        <v>141</v>
      </c>
      <c r="H159" s="137"/>
    </row>
    <row r="160" spans="3:8" ht="33.75" customHeight="1" thickBot="1" x14ac:dyDescent="0.3">
      <c r="C160" s="86">
        <v>152</v>
      </c>
      <c r="D160" s="118" t="s">
        <v>462</v>
      </c>
      <c r="E160" s="119">
        <v>1800</v>
      </c>
      <c r="F160" s="89">
        <f t="shared" si="1"/>
        <v>388.17364300963965</v>
      </c>
      <c r="G160" s="120" t="s">
        <v>141</v>
      </c>
      <c r="H160" s="137"/>
    </row>
    <row r="161" spans="3:8" ht="50.25" customHeight="1" thickBot="1" x14ac:dyDescent="0.3">
      <c r="C161" s="86">
        <v>153</v>
      </c>
      <c r="D161" s="118" t="s">
        <v>513</v>
      </c>
      <c r="E161" s="159">
        <v>67200</v>
      </c>
      <c r="F161" s="152">
        <f t="shared" si="1"/>
        <v>14491.816005693212</v>
      </c>
      <c r="G161" s="160" t="s">
        <v>12</v>
      </c>
      <c r="H161" s="154" t="s">
        <v>514</v>
      </c>
    </row>
    <row r="162" spans="3:8" ht="44.25" customHeight="1" thickBot="1" x14ac:dyDescent="0.3">
      <c r="C162" s="86">
        <v>154</v>
      </c>
      <c r="D162" s="118" t="s">
        <v>515</v>
      </c>
      <c r="E162" s="159">
        <v>84000</v>
      </c>
      <c r="F162" s="152">
        <f t="shared" si="1"/>
        <v>18114.770007116516</v>
      </c>
      <c r="G162" s="160" t="s">
        <v>12</v>
      </c>
      <c r="H162" s="154" t="s">
        <v>516</v>
      </c>
    </row>
    <row r="163" spans="3:8" ht="48" customHeight="1" thickBot="1" x14ac:dyDescent="0.3">
      <c r="C163" s="86">
        <v>155</v>
      </c>
      <c r="D163" s="118" t="s">
        <v>518</v>
      </c>
      <c r="E163" s="159">
        <v>89600</v>
      </c>
      <c r="F163" s="152">
        <f t="shared" si="1"/>
        <v>19322.421340924284</v>
      </c>
      <c r="G163" s="160" t="s">
        <v>12</v>
      </c>
      <c r="H163" s="154" t="s">
        <v>516</v>
      </c>
    </row>
    <row r="164" spans="3:8" ht="47.25" customHeight="1" thickBot="1" x14ac:dyDescent="0.3">
      <c r="C164" s="86">
        <v>156</v>
      </c>
      <c r="D164" s="118" t="s">
        <v>517</v>
      </c>
      <c r="E164" s="159">
        <v>12800</v>
      </c>
      <c r="F164" s="152">
        <f t="shared" si="1"/>
        <v>2760.3459058463263</v>
      </c>
      <c r="G164" s="160" t="s">
        <v>12</v>
      </c>
      <c r="H164" s="154" t="s">
        <v>519</v>
      </c>
    </row>
    <row r="165" spans="3:8" ht="54.75" customHeight="1" thickBot="1" x14ac:dyDescent="0.3">
      <c r="C165" s="86">
        <v>157</v>
      </c>
      <c r="D165" s="118" t="s">
        <v>520</v>
      </c>
      <c r="E165" s="159">
        <v>262500</v>
      </c>
      <c r="F165" s="152">
        <f t="shared" ref="F165:F178" si="2">E165/4.6371</f>
        <v>56608.65627223911</v>
      </c>
      <c r="G165" s="160" t="s">
        <v>12</v>
      </c>
      <c r="H165" s="154" t="s">
        <v>521</v>
      </c>
    </row>
    <row r="166" spans="3:8" ht="51" customHeight="1" thickBot="1" x14ac:dyDescent="0.3">
      <c r="C166" s="86">
        <v>158</v>
      </c>
      <c r="D166" s="118" t="s">
        <v>522</v>
      </c>
      <c r="E166" s="159">
        <v>210000</v>
      </c>
      <c r="F166" s="152">
        <f t="shared" si="2"/>
        <v>45286.925017791291</v>
      </c>
      <c r="G166" s="160" t="s">
        <v>12</v>
      </c>
      <c r="H166" s="154" t="s">
        <v>521</v>
      </c>
    </row>
    <row r="167" spans="3:8" ht="58.5" customHeight="1" thickBot="1" x14ac:dyDescent="0.3">
      <c r="C167" s="86">
        <v>159</v>
      </c>
      <c r="D167" s="118" t="s">
        <v>523</v>
      </c>
      <c r="E167" s="159">
        <v>83200</v>
      </c>
      <c r="F167" s="152">
        <f t="shared" si="2"/>
        <v>17942.24838800112</v>
      </c>
      <c r="G167" s="160" t="s">
        <v>12</v>
      </c>
      <c r="H167" s="154" t="s">
        <v>521</v>
      </c>
    </row>
    <row r="168" spans="3:8" ht="58.5" customHeight="1" thickBot="1" x14ac:dyDescent="0.3">
      <c r="C168" s="86">
        <v>160</v>
      </c>
      <c r="D168" s="118" t="s">
        <v>524</v>
      </c>
      <c r="E168" s="159">
        <v>72000</v>
      </c>
      <c r="F168" s="152">
        <f t="shared" si="2"/>
        <v>15526.945720385585</v>
      </c>
      <c r="G168" s="160" t="s">
        <v>12</v>
      </c>
      <c r="H168" s="154" t="s">
        <v>521</v>
      </c>
    </row>
    <row r="169" spans="3:8" ht="58.5" customHeight="1" thickBot="1" x14ac:dyDescent="0.3">
      <c r="C169" s="86">
        <v>161</v>
      </c>
      <c r="D169" s="118" t="s">
        <v>525</v>
      </c>
      <c r="E169" s="159">
        <v>150000</v>
      </c>
      <c r="F169" s="152">
        <f t="shared" si="2"/>
        <v>32347.803584136636</v>
      </c>
      <c r="G169" s="160" t="s">
        <v>12</v>
      </c>
      <c r="H169" s="154" t="s">
        <v>526</v>
      </c>
    </row>
    <row r="170" spans="3:8" ht="69.75" customHeight="1" thickBot="1" x14ac:dyDescent="0.3">
      <c r="C170" s="86">
        <v>162</v>
      </c>
      <c r="D170" s="118" t="s">
        <v>527</v>
      </c>
      <c r="E170" s="159">
        <v>72000</v>
      </c>
      <c r="F170" s="152">
        <f t="shared" si="2"/>
        <v>15526.945720385585</v>
      </c>
      <c r="G170" s="160" t="s">
        <v>12</v>
      </c>
      <c r="H170" s="154" t="s">
        <v>528</v>
      </c>
    </row>
    <row r="171" spans="3:8" ht="60" customHeight="1" thickBot="1" x14ac:dyDescent="0.3">
      <c r="C171" s="86">
        <v>163</v>
      </c>
      <c r="D171" s="118" t="s">
        <v>529</v>
      </c>
      <c r="E171" s="159">
        <v>16000</v>
      </c>
      <c r="F171" s="152">
        <f t="shared" si="2"/>
        <v>3450.4323823079076</v>
      </c>
      <c r="G171" s="160" t="s">
        <v>12</v>
      </c>
      <c r="H171" s="154" t="s">
        <v>530</v>
      </c>
    </row>
    <row r="172" spans="3:8" ht="60" customHeight="1" thickBot="1" x14ac:dyDescent="0.3">
      <c r="C172" s="86">
        <v>164</v>
      </c>
      <c r="D172" s="118" t="s">
        <v>531</v>
      </c>
      <c r="E172" s="159">
        <v>90000</v>
      </c>
      <c r="F172" s="152">
        <f t="shared" si="2"/>
        <v>19408.682150481982</v>
      </c>
      <c r="G172" s="160" t="s">
        <v>12</v>
      </c>
      <c r="H172" s="154" t="s">
        <v>521</v>
      </c>
    </row>
    <row r="173" spans="3:8" ht="60" customHeight="1" thickBot="1" x14ac:dyDescent="0.3">
      <c r="C173" s="86">
        <v>165</v>
      </c>
      <c r="D173" s="118" t="s">
        <v>532</v>
      </c>
      <c r="E173" s="159">
        <v>165600</v>
      </c>
      <c r="F173" s="152">
        <f t="shared" si="2"/>
        <v>35711.975156886845</v>
      </c>
      <c r="G173" s="160" t="s">
        <v>12</v>
      </c>
      <c r="H173" s="154" t="s">
        <v>533</v>
      </c>
    </row>
    <row r="174" spans="3:8" ht="60" customHeight="1" thickBot="1" x14ac:dyDescent="0.3">
      <c r="C174" s="86">
        <v>166</v>
      </c>
      <c r="D174" s="118" t="s">
        <v>534</v>
      </c>
      <c r="E174" s="159">
        <v>86400</v>
      </c>
      <c r="F174" s="152">
        <f t="shared" si="2"/>
        <v>18632.3348644627</v>
      </c>
      <c r="G174" s="160" t="s">
        <v>12</v>
      </c>
      <c r="H174" s="154" t="s">
        <v>533</v>
      </c>
    </row>
    <row r="175" spans="3:8" ht="60" customHeight="1" thickBot="1" x14ac:dyDescent="0.3">
      <c r="C175" s="86">
        <v>167</v>
      </c>
      <c r="D175" s="118" t="s">
        <v>535</v>
      </c>
      <c r="E175" s="159">
        <v>25000</v>
      </c>
      <c r="F175" s="152">
        <f t="shared" si="2"/>
        <v>5391.3005973561058</v>
      </c>
      <c r="G175" s="160" t="s">
        <v>12</v>
      </c>
      <c r="H175" s="154" t="s">
        <v>536</v>
      </c>
    </row>
    <row r="176" spans="3:8" ht="60" customHeight="1" thickBot="1" x14ac:dyDescent="0.3">
      <c r="C176" s="86">
        <v>168</v>
      </c>
      <c r="D176" s="118" t="s">
        <v>537</v>
      </c>
      <c r="E176" s="159">
        <v>6000</v>
      </c>
      <c r="F176" s="152">
        <f t="shared" si="2"/>
        <v>1293.9121433654655</v>
      </c>
      <c r="G176" s="160" t="s">
        <v>12</v>
      </c>
      <c r="H176" s="154" t="s">
        <v>538</v>
      </c>
    </row>
    <row r="177" spans="3:8" ht="60" customHeight="1" thickBot="1" x14ac:dyDescent="0.3">
      <c r="C177" s="86">
        <v>169</v>
      </c>
      <c r="D177" s="118" t="s">
        <v>539</v>
      </c>
      <c r="E177" s="159">
        <v>6000</v>
      </c>
      <c r="F177" s="152">
        <f t="shared" si="2"/>
        <v>1293.9121433654655</v>
      </c>
      <c r="G177" s="160" t="s">
        <v>12</v>
      </c>
      <c r="H177" s="154" t="s">
        <v>538</v>
      </c>
    </row>
    <row r="178" spans="3:8" ht="60" customHeight="1" thickBot="1" x14ac:dyDescent="0.3">
      <c r="C178" s="86">
        <v>170</v>
      </c>
      <c r="D178" s="118" t="s">
        <v>543</v>
      </c>
      <c r="E178" s="159">
        <v>24000</v>
      </c>
      <c r="F178" s="152">
        <f t="shared" si="2"/>
        <v>5175.6485734618618</v>
      </c>
      <c r="G178" s="160" t="s">
        <v>542</v>
      </c>
      <c r="H178" s="154"/>
    </row>
    <row r="179" spans="3:8" ht="68.25" customHeight="1" thickBot="1" x14ac:dyDescent="0.3">
      <c r="C179" s="86">
        <v>171</v>
      </c>
      <c r="D179" s="110" t="s">
        <v>209</v>
      </c>
      <c r="E179" s="111">
        <v>200628.25000000003</v>
      </c>
      <c r="F179" s="112">
        <f t="shared" si="1"/>
        <v>43265.888162860414</v>
      </c>
      <c r="G179" s="113" t="s">
        <v>406</v>
      </c>
      <c r="H179" s="114" t="s">
        <v>482</v>
      </c>
    </row>
    <row r="180" spans="3:8" ht="16.5" thickBot="1" x14ac:dyDescent="0.3">
      <c r="C180" s="86">
        <v>172</v>
      </c>
      <c r="D180" s="87" t="s">
        <v>319</v>
      </c>
      <c r="E180" s="88">
        <v>2200</v>
      </c>
      <c r="F180" s="89">
        <f t="shared" ref="F180:F216" si="3">E180/4.6371</f>
        <v>474.4344525673373</v>
      </c>
      <c r="G180" s="90" t="s">
        <v>140</v>
      </c>
      <c r="H180" s="137"/>
    </row>
    <row r="181" spans="3:8" ht="63.75" thickBot="1" x14ac:dyDescent="0.3">
      <c r="C181" s="86">
        <v>173</v>
      </c>
      <c r="D181" s="87" t="s">
        <v>324</v>
      </c>
      <c r="E181" s="88">
        <v>93480</v>
      </c>
      <c r="F181" s="89">
        <f t="shared" si="3"/>
        <v>20159.151193633952</v>
      </c>
      <c r="G181" s="90" t="s">
        <v>325</v>
      </c>
      <c r="H181" s="137" t="s">
        <v>491</v>
      </c>
    </row>
    <row r="182" spans="3:8" ht="48" thickBot="1" x14ac:dyDescent="0.3">
      <c r="C182" s="86">
        <v>174</v>
      </c>
      <c r="D182" s="161" t="s">
        <v>541</v>
      </c>
      <c r="E182" s="151">
        <v>27000</v>
      </c>
      <c r="F182" s="152">
        <f t="shared" si="3"/>
        <v>5822.6046451445945</v>
      </c>
      <c r="G182" s="153" t="s">
        <v>325</v>
      </c>
      <c r="H182" s="154" t="s">
        <v>540</v>
      </c>
    </row>
    <row r="183" spans="3:8" ht="32.25" thickBot="1" x14ac:dyDescent="0.3">
      <c r="C183" s="86">
        <v>175</v>
      </c>
      <c r="D183" s="87" t="s">
        <v>120</v>
      </c>
      <c r="E183" s="88">
        <v>22850</v>
      </c>
      <c r="F183" s="89">
        <f t="shared" si="3"/>
        <v>4927.6487459834807</v>
      </c>
      <c r="G183" s="90" t="s">
        <v>121</v>
      </c>
      <c r="H183" s="137" t="s">
        <v>458</v>
      </c>
    </row>
    <row r="184" spans="3:8" ht="48" thickBot="1" x14ac:dyDescent="0.3">
      <c r="C184" s="86">
        <v>176</v>
      </c>
      <c r="D184" s="87" t="s">
        <v>145</v>
      </c>
      <c r="E184" s="88">
        <v>77090.690000000017</v>
      </c>
      <c r="F184" s="89">
        <f t="shared" si="3"/>
        <v>16624.763321903778</v>
      </c>
      <c r="G184" s="90" t="s">
        <v>146</v>
      </c>
      <c r="H184" s="137" t="s">
        <v>459</v>
      </c>
    </row>
    <row r="185" spans="3:8" ht="16.5" thickBot="1" x14ac:dyDescent="0.3">
      <c r="C185" s="86">
        <v>177</v>
      </c>
      <c r="D185" s="148" t="s">
        <v>145</v>
      </c>
      <c r="E185" s="146">
        <v>64905</v>
      </c>
      <c r="F185" s="89">
        <f t="shared" si="3"/>
        <v>13996.894610855923</v>
      </c>
      <c r="G185" s="90" t="s">
        <v>146</v>
      </c>
      <c r="H185" s="137"/>
    </row>
    <row r="186" spans="3:8" ht="36.75" customHeight="1" thickBot="1" x14ac:dyDescent="0.3">
      <c r="C186" s="86">
        <v>178</v>
      </c>
      <c r="D186" s="87" t="s">
        <v>327</v>
      </c>
      <c r="E186" s="88">
        <v>120000</v>
      </c>
      <c r="F186" s="89">
        <f t="shared" si="3"/>
        <v>25878.242867309309</v>
      </c>
      <c r="G186" s="90" t="s">
        <v>96</v>
      </c>
      <c r="H186" s="137" t="s">
        <v>428</v>
      </c>
    </row>
    <row r="187" spans="3:8" ht="16.5" thickBot="1" x14ac:dyDescent="0.3">
      <c r="C187" s="86">
        <v>179</v>
      </c>
      <c r="D187" s="87" t="s">
        <v>379</v>
      </c>
      <c r="E187" s="88">
        <v>12000</v>
      </c>
      <c r="F187" s="89">
        <f t="shared" si="3"/>
        <v>2587.8242867309309</v>
      </c>
      <c r="G187" s="90" t="s">
        <v>126</v>
      </c>
      <c r="H187" s="137"/>
    </row>
    <row r="188" spans="3:8" ht="126.75" thickBot="1" x14ac:dyDescent="0.3">
      <c r="C188" s="86">
        <v>180</v>
      </c>
      <c r="D188" s="110" t="s">
        <v>466</v>
      </c>
      <c r="E188" s="111">
        <f>63936+18000</f>
        <v>81936</v>
      </c>
      <c r="F188" s="112">
        <f t="shared" si="3"/>
        <v>17669.664229798796</v>
      </c>
      <c r="G188" s="113" t="s">
        <v>155</v>
      </c>
      <c r="H188" s="114" t="s">
        <v>483</v>
      </c>
    </row>
    <row r="189" spans="3:8" ht="32.25" thickBot="1" x14ac:dyDescent="0.3">
      <c r="C189" s="86">
        <v>181</v>
      </c>
      <c r="D189" s="150" t="s">
        <v>466</v>
      </c>
      <c r="E189" s="149">
        <v>24850</v>
      </c>
      <c r="F189" s="112">
        <f t="shared" si="3"/>
        <v>5358.9527937719695</v>
      </c>
      <c r="G189" s="113" t="s">
        <v>155</v>
      </c>
      <c r="H189" s="114"/>
    </row>
    <row r="190" spans="3:8" ht="16.5" thickBot="1" x14ac:dyDescent="0.3">
      <c r="C190" s="86">
        <v>182</v>
      </c>
      <c r="D190" s="87" t="s">
        <v>380</v>
      </c>
      <c r="E190" s="88">
        <v>13394.15</v>
      </c>
      <c r="F190" s="89">
        <f t="shared" si="3"/>
        <v>2888.4755558430916</v>
      </c>
      <c r="G190" s="115" t="s">
        <v>359</v>
      </c>
      <c r="H190" s="137"/>
    </row>
    <row r="191" spans="3:8" ht="16.5" thickBot="1" x14ac:dyDescent="0.3">
      <c r="C191" s="86">
        <v>183</v>
      </c>
      <c r="D191" s="87" t="s">
        <v>334</v>
      </c>
      <c r="E191" s="88">
        <v>4500</v>
      </c>
      <c r="F191" s="89">
        <f t="shared" si="3"/>
        <v>970.43410752409909</v>
      </c>
      <c r="G191" s="90" t="s">
        <v>52</v>
      </c>
      <c r="H191" s="137"/>
    </row>
    <row r="192" spans="3:8" ht="16.5" thickBot="1" x14ac:dyDescent="0.3">
      <c r="C192" s="86">
        <v>184</v>
      </c>
      <c r="D192" s="87" t="s">
        <v>335</v>
      </c>
      <c r="E192" s="88">
        <v>5000</v>
      </c>
      <c r="F192" s="89">
        <f t="shared" si="3"/>
        <v>1078.2601194712213</v>
      </c>
      <c r="G192" s="90" t="s">
        <v>53</v>
      </c>
      <c r="H192" s="137"/>
    </row>
    <row r="193" spans="3:8" ht="16.5" thickBot="1" x14ac:dyDescent="0.3">
      <c r="C193" s="86">
        <v>185</v>
      </c>
      <c r="D193" s="87" t="s">
        <v>339</v>
      </c>
      <c r="E193" s="88">
        <v>5000</v>
      </c>
      <c r="F193" s="89">
        <f t="shared" si="3"/>
        <v>1078.2601194712213</v>
      </c>
      <c r="G193" s="90" t="s">
        <v>461</v>
      </c>
      <c r="H193" s="137"/>
    </row>
    <row r="194" spans="3:8" ht="16.5" thickBot="1" x14ac:dyDescent="0.3">
      <c r="C194" s="86">
        <v>186</v>
      </c>
      <c r="D194" s="87" t="s">
        <v>54</v>
      </c>
      <c r="E194" s="88">
        <v>15000</v>
      </c>
      <c r="F194" s="89">
        <f t="shared" si="3"/>
        <v>3234.7803584136636</v>
      </c>
      <c r="G194" s="90" t="s">
        <v>55</v>
      </c>
      <c r="H194" s="137"/>
    </row>
    <row r="195" spans="3:8" ht="32.25" thickBot="1" x14ac:dyDescent="0.3">
      <c r="C195" s="86">
        <v>187</v>
      </c>
      <c r="D195" s="87" t="s">
        <v>368</v>
      </c>
      <c r="E195" s="88">
        <v>15000</v>
      </c>
      <c r="F195" s="89">
        <f t="shared" si="3"/>
        <v>3234.7803584136636</v>
      </c>
      <c r="G195" s="90" t="s">
        <v>56</v>
      </c>
      <c r="H195" s="137"/>
    </row>
    <row r="196" spans="3:8" ht="16.5" thickBot="1" x14ac:dyDescent="0.3">
      <c r="C196" s="86">
        <v>188</v>
      </c>
      <c r="D196" s="87" t="s">
        <v>35</v>
      </c>
      <c r="E196" s="88">
        <v>12000</v>
      </c>
      <c r="F196" s="89">
        <f t="shared" si="3"/>
        <v>2587.8242867309309</v>
      </c>
      <c r="G196" s="90" t="s">
        <v>412</v>
      </c>
      <c r="H196" s="137"/>
    </row>
    <row r="197" spans="3:8" ht="48" thickBot="1" x14ac:dyDescent="0.3">
      <c r="C197" s="86">
        <v>189</v>
      </c>
      <c r="D197" s="87" t="s">
        <v>367</v>
      </c>
      <c r="E197" s="88">
        <v>70000</v>
      </c>
      <c r="F197" s="89">
        <f t="shared" si="3"/>
        <v>15095.641672597096</v>
      </c>
      <c r="G197" s="90" t="s">
        <v>83</v>
      </c>
      <c r="H197" s="137" t="s">
        <v>428</v>
      </c>
    </row>
    <row r="198" spans="3:8" ht="16.5" thickBot="1" x14ac:dyDescent="0.3">
      <c r="C198" s="86">
        <v>190</v>
      </c>
      <c r="D198" s="87" t="s">
        <v>57</v>
      </c>
      <c r="E198" s="88">
        <v>17000</v>
      </c>
      <c r="F198" s="89">
        <f t="shared" si="3"/>
        <v>3666.084406202152</v>
      </c>
      <c r="G198" s="90" t="s">
        <v>58</v>
      </c>
      <c r="H198" s="137"/>
    </row>
    <row r="199" spans="3:8" ht="16.5" thickBot="1" x14ac:dyDescent="0.3">
      <c r="C199" s="86">
        <v>191</v>
      </c>
      <c r="D199" s="87" t="s">
        <v>361</v>
      </c>
      <c r="E199" s="88">
        <v>5000</v>
      </c>
      <c r="F199" s="89">
        <f t="shared" si="3"/>
        <v>1078.2601194712213</v>
      </c>
      <c r="G199" s="90" t="s">
        <v>342</v>
      </c>
      <c r="H199" s="137"/>
    </row>
    <row r="200" spans="3:8" ht="48" thickBot="1" x14ac:dyDescent="0.3">
      <c r="C200" s="86">
        <v>192</v>
      </c>
      <c r="D200" s="87" t="s">
        <v>60</v>
      </c>
      <c r="E200" s="88">
        <v>25000</v>
      </c>
      <c r="F200" s="89">
        <f t="shared" si="3"/>
        <v>5391.3005973561058</v>
      </c>
      <c r="G200" s="90" t="s">
        <v>59</v>
      </c>
      <c r="H200" s="137" t="s">
        <v>428</v>
      </c>
    </row>
    <row r="201" spans="3:8" ht="48" thickBot="1" x14ac:dyDescent="0.3">
      <c r="C201" s="86">
        <v>193</v>
      </c>
      <c r="D201" s="87" t="s">
        <v>343</v>
      </c>
      <c r="E201" s="88">
        <v>30000</v>
      </c>
      <c r="F201" s="89">
        <f t="shared" si="3"/>
        <v>6469.5607168273273</v>
      </c>
      <c r="G201" s="90" t="s">
        <v>79</v>
      </c>
      <c r="H201" s="137" t="s">
        <v>428</v>
      </c>
    </row>
    <row r="202" spans="3:8" ht="16.5" thickBot="1" x14ac:dyDescent="0.3">
      <c r="C202" s="86">
        <v>194</v>
      </c>
      <c r="D202" s="87" t="s">
        <v>147</v>
      </c>
      <c r="E202" s="88">
        <v>9054.25</v>
      </c>
      <c r="F202" s="89">
        <f t="shared" si="3"/>
        <v>1952.5673373444608</v>
      </c>
      <c r="G202" s="90" t="s">
        <v>148</v>
      </c>
      <c r="H202" s="137"/>
    </row>
    <row r="203" spans="3:8" ht="16.5" thickBot="1" x14ac:dyDescent="0.3">
      <c r="C203" s="86">
        <v>195</v>
      </c>
      <c r="D203" s="87" t="s">
        <v>346</v>
      </c>
      <c r="E203" s="88">
        <v>9756.0975609756097</v>
      </c>
      <c r="F203" s="89">
        <f t="shared" si="3"/>
        <v>2103.9221843340902</v>
      </c>
      <c r="G203" s="90" t="s">
        <v>347</v>
      </c>
      <c r="H203" s="137"/>
    </row>
    <row r="204" spans="3:8" ht="16.5" thickBot="1" x14ac:dyDescent="0.3">
      <c r="C204" s="86">
        <v>196</v>
      </c>
      <c r="D204" s="87" t="s">
        <v>366</v>
      </c>
      <c r="E204" s="88">
        <v>400</v>
      </c>
      <c r="F204" s="89">
        <f t="shared" si="3"/>
        <v>86.260809557697698</v>
      </c>
      <c r="G204" s="90" t="s">
        <v>360</v>
      </c>
      <c r="H204" s="137"/>
    </row>
    <row r="205" spans="3:8" ht="48" thickBot="1" x14ac:dyDescent="0.3">
      <c r="C205" s="86">
        <v>197</v>
      </c>
      <c r="D205" s="87" t="s">
        <v>450</v>
      </c>
      <c r="E205" s="88">
        <f>115000</f>
        <v>115000</v>
      </c>
      <c r="F205" s="89">
        <f t="shared" si="3"/>
        <v>24799.982747838087</v>
      </c>
      <c r="G205" s="90" t="s">
        <v>349</v>
      </c>
      <c r="H205" s="137" t="s">
        <v>484</v>
      </c>
    </row>
    <row r="206" spans="3:8" ht="16.5" thickBot="1" x14ac:dyDescent="0.3">
      <c r="C206" s="86">
        <v>198</v>
      </c>
      <c r="D206" s="87" t="s">
        <v>504</v>
      </c>
      <c r="E206" s="146">
        <v>4200</v>
      </c>
      <c r="F206" s="89">
        <f t="shared" si="3"/>
        <v>905.73850035582575</v>
      </c>
      <c r="G206" s="90" t="s">
        <v>349</v>
      </c>
      <c r="H206" s="137"/>
    </row>
    <row r="207" spans="3:8" ht="16.5" thickBot="1" x14ac:dyDescent="0.3">
      <c r="C207" s="86">
        <v>199</v>
      </c>
      <c r="D207" s="87" t="s">
        <v>410</v>
      </c>
      <c r="E207" s="88">
        <v>13000</v>
      </c>
      <c r="F207" s="89">
        <f t="shared" si="3"/>
        <v>2803.4763106251753</v>
      </c>
      <c r="G207" s="90" t="s">
        <v>127</v>
      </c>
      <c r="H207" s="137"/>
    </row>
    <row r="208" spans="3:8" ht="16.5" thickBot="1" x14ac:dyDescent="0.3">
      <c r="C208" s="86">
        <v>200</v>
      </c>
      <c r="D208" s="87" t="s">
        <v>350</v>
      </c>
      <c r="E208" s="88">
        <v>20700</v>
      </c>
      <c r="F208" s="89">
        <f t="shared" si="3"/>
        <v>4463.9968946108556</v>
      </c>
      <c r="G208" s="90" t="s">
        <v>127</v>
      </c>
      <c r="H208" s="137"/>
    </row>
    <row r="209" spans="3:8" ht="48" thickBot="1" x14ac:dyDescent="0.3">
      <c r="C209" s="86">
        <v>201</v>
      </c>
      <c r="D209" s="87" t="s">
        <v>351</v>
      </c>
      <c r="E209" s="88">
        <v>20500</v>
      </c>
      <c r="F209" s="89">
        <f t="shared" si="3"/>
        <v>4420.8664898320067</v>
      </c>
      <c r="G209" s="90" t="s">
        <v>127</v>
      </c>
      <c r="H209" s="137" t="s">
        <v>428</v>
      </c>
    </row>
    <row r="210" spans="3:8" ht="48" thickBot="1" x14ac:dyDescent="0.3">
      <c r="C210" s="86">
        <v>202</v>
      </c>
      <c r="D210" s="87" t="s">
        <v>353</v>
      </c>
      <c r="E210" s="88">
        <v>27000</v>
      </c>
      <c r="F210" s="89">
        <f t="shared" si="3"/>
        <v>5822.6046451445945</v>
      </c>
      <c r="G210" s="90" t="s">
        <v>127</v>
      </c>
      <c r="H210" s="137" t="s">
        <v>428</v>
      </c>
    </row>
    <row r="211" spans="3:8" ht="63.75" thickBot="1" x14ac:dyDescent="0.3">
      <c r="C211" s="86">
        <v>203</v>
      </c>
      <c r="D211" s="87" t="s">
        <v>137</v>
      </c>
      <c r="E211" s="88">
        <v>140000</v>
      </c>
      <c r="F211" s="89">
        <f t="shared" si="3"/>
        <v>30191.283345194191</v>
      </c>
      <c r="G211" s="90" t="s">
        <v>139</v>
      </c>
      <c r="H211" s="137" t="s">
        <v>451</v>
      </c>
    </row>
    <row r="212" spans="3:8" ht="16.5" thickBot="1" x14ac:dyDescent="0.3">
      <c r="C212" s="86">
        <v>204</v>
      </c>
      <c r="D212" s="87" t="s">
        <v>84</v>
      </c>
      <c r="E212" s="88">
        <v>12000</v>
      </c>
      <c r="F212" s="89">
        <f t="shared" si="3"/>
        <v>2587.8242867309309</v>
      </c>
      <c r="G212" s="90" t="s">
        <v>80</v>
      </c>
      <c r="H212" s="137"/>
    </row>
    <row r="213" spans="3:8" ht="16.5" thickBot="1" x14ac:dyDescent="0.3">
      <c r="C213" s="86">
        <v>205</v>
      </c>
      <c r="D213" s="87" t="s">
        <v>365</v>
      </c>
      <c r="E213" s="88">
        <v>2439.02</v>
      </c>
      <c r="F213" s="89">
        <f t="shared" si="3"/>
        <v>525.97959931853961</v>
      </c>
      <c r="G213" s="90" t="s">
        <v>80</v>
      </c>
      <c r="H213" s="137"/>
    </row>
    <row r="214" spans="3:8" ht="48" thickBot="1" x14ac:dyDescent="0.3">
      <c r="C214" s="86">
        <v>206</v>
      </c>
      <c r="D214" s="87" t="s">
        <v>356</v>
      </c>
      <c r="E214" s="88">
        <v>67000</v>
      </c>
      <c r="F214" s="89">
        <f t="shared" si="3"/>
        <v>14448.685600914363</v>
      </c>
      <c r="G214" s="90" t="s">
        <v>80</v>
      </c>
      <c r="H214" s="137" t="s">
        <v>428</v>
      </c>
    </row>
    <row r="215" spans="3:8" ht="16.5" thickBot="1" x14ac:dyDescent="0.3">
      <c r="C215" s="86">
        <v>207</v>
      </c>
      <c r="D215" s="87" t="s">
        <v>364</v>
      </c>
      <c r="E215" s="88">
        <v>1626.0160000000001</v>
      </c>
      <c r="F215" s="89">
        <f t="shared" si="3"/>
        <v>350.65364128442343</v>
      </c>
      <c r="G215" s="90" t="s">
        <v>8</v>
      </c>
      <c r="H215" s="137"/>
    </row>
    <row r="216" spans="3:8" ht="16.5" thickBot="1" x14ac:dyDescent="0.3">
      <c r="C216" s="86">
        <v>208</v>
      </c>
      <c r="D216" s="87" t="s">
        <v>381</v>
      </c>
      <c r="E216" s="88">
        <v>300</v>
      </c>
      <c r="F216" s="89">
        <f t="shared" si="3"/>
        <v>64.69560716827327</v>
      </c>
      <c r="G216" s="90" t="s">
        <v>15</v>
      </c>
      <c r="H216" s="137"/>
    </row>
    <row r="217" spans="3:8" ht="26.25" customHeight="1" x14ac:dyDescent="0.25">
      <c r="C217" s="121"/>
      <c r="D217" s="122"/>
      <c r="E217" s="123"/>
      <c r="F217" s="124"/>
      <c r="G217" s="121"/>
      <c r="H217" s="125"/>
    </row>
    <row r="218" spans="3:8" ht="15.75" hidden="1" x14ac:dyDescent="0.25">
      <c r="C218" s="121"/>
      <c r="D218" s="122"/>
      <c r="E218" s="123">
        <f>SUM(E8:E216)</f>
        <v>13109052.44319512</v>
      </c>
      <c r="F218" s="126"/>
      <c r="G218" s="121"/>
      <c r="H218" s="125"/>
    </row>
    <row r="219" spans="3:8" ht="15.75" x14ac:dyDescent="0.25">
      <c r="C219" s="127" t="s">
        <v>488</v>
      </c>
      <c r="D219" s="128" t="s">
        <v>489</v>
      </c>
      <c r="E219" s="129"/>
      <c r="F219" s="130"/>
      <c r="G219" s="131" t="s">
        <v>358</v>
      </c>
      <c r="H219" s="132"/>
    </row>
  </sheetData>
  <mergeCells count="3">
    <mergeCell ref="D5:H5"/>
    <mergeCell ref="G44:G51"/>
    <mergeCell ref="H44:H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C2B0-F266-4F83-8BC1-466F1FEE7D2D}">
  <dimension ref="C2:I177"/>
  <sheetViews>
    <sheetView topLeftCell="A118" workbookViewId="0">
      <selection activeCell="H133" sqref="H133"/>
    </sheetView>
  </sheetViews>
  <sheetFormatPr defaultRowHeight="15" x14ac:dyDescent="0.25"/>
  <cols>
    <col min="1" max="2" width="9.140625" style="2"/>
    <col min="3" max="3" width="5.5703125" style="4" customWidth="1"/>
    <col min="4" max="4" width="9.140625" style="2"/>
    <col min="5" max="5" width="89.42578125" style="66" customWidth="1"/>
    <col min="6" max="6" width="20.140625" style="67" customWidth="1"/>
    <col min="7" max="7" width="20.85546875" style="63" customWidth="1"/>
    <col min="8" max="8" width="21.85546875" style="4" bestFit="1" customWidth="1"/>
    <col min="9" max="9" width="39.5703125" style="2" customWidth="1"/>
    <col min="10" max="16384" width="9.140625" style="2"/>
  </cols>
  <sheetData>
    <row r="2" spans="3:9" ht="36" x14ac:dyDescent="0.55000000000000004">
      <c r="C2" s="1"/>
      <c r="D2" s="175" t="s">
        <v>162</v>
      </c>
      <c r="E2" s="175"/>
      <c r="F2" s="175"/>
      <c r="G2" s="175"/>
      <c r="H2" s="175"/>
      <c r="I2" s="175"/>
    </row>
    <row r="3" spans="3:9" ht="16.5" customHeight="1" thickBot="1" x14ac:dyDescent="0.6">
      <c r="C3" s="1"/>
      <c r="E3" s="3"/>
      <c r="F3" s="3"/>
      <c r="G3" s="3"/>
    </row>
    <row r="4" spans="3:9" ht="30.75" thickBot="1" x14ac:dyDescent="0.3">
      <c r="C4" s="5" t="s">
        <v>163</v>
      </c>
      <c r="D4" s="6"/>
      <c r="E4" s="7" t="s">
        <v>164</v>
      </c>
      <c r="F4" s="8" t="s">
        <v>165</v>
      </c>
      <c r="G4" s="9" t="s">
        <v>166</v>
      </c>
      <c r="H4" s="10" t="s">
        <v>167</v>
      </c>
      <c r="I4" s="11" t="s">
        <v>168</v>
      </c>
    </row>
    <row r="5" spans="3:9" x14ac:dyDescent="0.25">
      <c r="C5" s="12">
        <v>1</v>
      </c>
      <c r="D5" s="13"/>
      <c r="E5" s="14" t="s">
        <v>169</v>
      </c>
      <c r="F5" s="15">
        <v>24000</v>
      </c>
      <c r="G5" s="16">
        <f t="shared" ref="G5:G68" si="0">F5/4.4536</f>
        <v>5388.8988683312382</v>
      </c>
      <c r="H5" s="17" t="s">
        <v>170</v>
      </c>
      <c r="I5" s="18"/>
    </row>
    <row r="6" spans="3:9" x14ac:dyDescent="0.25">
      <c r="C6" s="19">
        <v>2</v>
      </c>
      <c r="D6" s="20"/>
      <c r="E6" s="21" t="s">
        <v>171</v>
      </c>
      <c r="F6" s="22">
        <v>32000</v>
      </c>
      <c r="G6" s="23">
        <f t="shared" si="0"/>
        <v>7185.1984911083173</v>
      </c>
      <c r="H6" s="24" t="s">
        <v>172</v>
      </c>
      <c r="I6" s="25"/>
    </row>
    <row r="7" spans="3:9" ht="45.75" thickBot="1" x14ac:dyDescent="0.3">
      <c r="C7" s="26"/>
      <c r="D7" s="27" t="s">
        <v>173</v>
      </c>
      <c r="E7" s="28"/>
      <c r="F7" s="29">
        <f>SUM(F5:F6)</f>
        <v>56000</v>
      </c>
      <c r="G7" s="30">
        <f t="shared" si="0"/>
        <v>12574.097359439555</v>
      </c>
      <c r="H7" s="31"/>
      <c r="I7" s="32" t="s">
        <v>174</v>
      </c>
    </row>
    <row r="8" spans="3:9" ht="15.75" thickBot="1" x14ac:dyDescent="0.3">
      <c r="C8" s="33">
        <v>3</v>
      </c>
      <c r="D8" s="34"/>
      <c r="E8" s="35" t="s">
        <v>175</v>
      </c>
      <c r="F8" s="36">
        <v>11500</v>
      </c>
      <c r="G8" s="37">
        <f t="shared" si="0"/>
        <v>2582.1807077420517</v>
      </c>
      <c r="H8" s="38" t="s">
        <v>176</v>
      </c>
      <c r="I8" s="39"/>
    </row>
    <row r="9" spans="3:9" ht="45.75" thickBot="1" x14ac:dyDescent="0.3">
      <c r="C9" s="33">
        <v>4</v>
      </c>
      <c r="D9" s="34"/>
      <c r="E9" s="35" t="s">
        <v>177</v>
      </c>
      <c r="F9" s="36">
        <v>65000</v>
      </c>
      <c r="G9" s="37">
        <f t="shared" si="0"/>
        <v>14594.934435063769</v>
      </c>
      <c r="H9" s="38" t="s">
        <v>110</v>
      </c>
      <c r="I9" s="40" t="s">
        <v>174</v>
      </c>
    </row>
    <row r="10" spans="3:9" ht="45.75" thickBot="1" x14ac:dyDescent="0.3">
      <c r="C10" s="33">
        <v>5</v>
      </c>
      <c r="D10" s="34"/>
      <c r="E10" s="35" t="s">
        <v>122</v>
      </c>
      <c r="F10" s="36">
        <v>90000</v>
      </c>
      <c r="G10" s="37">
        <f t="shared" si="0"/>
        <v>20208.37075624214</v>
      </c>
      <c r="H10" s="38" t="s">
        <v>110</v>
      </c>
      <c r="I10" s="40" t="s">
        <v>174</v>
      </c>
    </row>
    <row r="11" spans="3:9" ht="15.75" thickBot="1" x14ac:dyDescent="0.3">
      <c r="C11" s="33">
        <v>6</v>
      </c>
      <c r="D11" s="34"/>
      <c r="E11" s="35" t="s">
        <v>178</v>
      </c>
      <c r="F11" s="36">
        <v>10000</v>
      </c>
      <c r="G11" s="37">
        <f t="shared" si="0"/>
        <v>2245.3745284713491</v>
      </c>
      <c r="H11" s="38" t="s">
        <v>179</v>
      </c>
      <c r="I11" s="39"/>
    </row>
    <row r="12" spans="3:9" ht="15.75" thickBot="1" x14ac:dyDescent="0.3">
      <c r="C12" s="33">
        <v>7</v>
      </c>
      <c r="D12" s="34"/>
      <c r="E12" s="35" t="s">
        <v>180</v>
      </c>
      <c r="F12" s="36">
        <v>1000</v>
      </c>
      <c r="G12" s="37">
        <f t="shared" si="0"/>
        <v>224.53745284713492</v>
      </c>
      <c r="H12" s="38" t="s">
        <v>71</v>
      </c>
      <c r="I12" s="39"/>
    </row>
    <row r="13" spans="3:9" ht="15.75" thickBot="1" x14ac:dyDescent="0.3">
      <c r="C13" s="33">
        <v>8</v>
      </c>
      <c r="D13" s="34"/>
      <c r="E13" s="35" t="s">
        <v>181</v>
      </c>
      <c r="F13" s="36">
        <v>2000</v>
      </c>
      <c r="G13" s="37">
        <f t="shared" si="0"/>
        <v>449.07490569426983</v>
      </c>
      <c r="H13" s="38" t="s">
        <v>71</v>
      </c>
      <c r="I13" s="39"/>
    </row>
    <row r="14" spans="3:9" ht="15.75" thickBot="1" x14ac:dyDescent="0.3">
      <c r="C14" s="33">
        <v>9</v>
      </c>
      <c r="D14" s="41"/>
      <c r="E14" s="35" t="s">
        <v>72</v>
      </c>
      <c r="F14" s="36">
        <v>10000</v>
      </c>
      <c r="G14" s="37">
        <f t="shared" si="0"/>
        <v>2245.3745284713491</v>
      </c>
      <c r="H14" s="38" t="s">
        <v>73</v>
      </c>
      <c r="I14" s="39"/>
    </row>
    <row r="15" spans="3:9" ht="90.75" thickBot="1" x14ac:dyDescent="0.3">
      <c r="C15" s="33">
        <v>10</v>
      </c>
      <c r="D15" s="34"/>
      <c r="E15" s="35" t="s">
        <v>101</v>
      </c>
      <c r="F15" s="36">
        <v>105000</v>
      </c>
      <c r="G15" s="37">
        <f t="shared" si="0"/>
        <v>23576.432548949168</v>
      </c>
      <c r="H15" s="38" t="s">
        <v>102</v>
      </c>
      <c r="I15" s="40" t="s">
        <v>182</v>
      </c>
    </row>
    <row r="16" spans="3:9" ht="15.75" thickBot="1" x14ac:dyDescent="0.3">
      <c r="C16" s="33">
        <v>11</v>
      </c>
      <c r="D16" s="34"/>
      <c r="E16" s="35" t="s">
        <v>183</v>
      </c>
      <c r="F16" s="36">
        <v>6000</v>
      </c>
      <c r="G16" s="37">
        <f t="shared" si="0"/>
        <v>1347.2247170828095</v>
      </c>
      <c r="H16" s="38" t="s">
        <v>102</v>
      </c>
      <c r="I16" s="39"/>
    </row>
    <row r="17" spans="3:9" ht="15.75" thickBot="1" x14ac:dyDescent="0.3">
      <c r="C17" s="33">
        <v>12</v>
      </c>
      <c r="D17" s="34"/>
      <c r="E17" s="35" t="s">
        <v>142</v>
      </c>
      <c r="F17" s="36">
        <v>4000</v>
      </c>
      <c r="G17" s="37">
        <f t="shared" si="0"/>
        <v>898.14981138853966</v>
      </c>
      <c r="H17" s="38" t="s">
        <v>143</v>
      </c>
      <c r="I17" s="39"/>
    </row>
    <row r="18" spans="3:9" ht="45.75" thickBot="1" x14ac:dyDescent="0.3">
      <c r="C18" s="33">
        <v>13</v>
      </c>
      <c r="D18" s="34"/>
      <c r="E18" s="35" t="s">
        <v>184</v>
      </c>
      <c r="F18" s="36">
        <v>40000</v>
      </c>
      <c r="G18" s="37">
        <f t="shared" si="0"/>
        <v>8981.4981138853964</v>
      </c>
      <c r="H18" s="38" t="s">
        <v>20</v>
      </c>
      <c r="I18" s="40" t="s">
        <v>174</v>
      </c>
    </row>
    <row r="19" spans="3:9" ht="45.75" thickBot="1" x14ac:dyDescent="0.3">
      <c r="C19" s="33">
        <v>14</v>
      </c>
      <c r="D19" s="34"/>
      <c r="E19" s="35" t="s">
        <v>19</v>
      </c>
      <c r="F19" s="36">
        <v>20000</v>
      </c>
      <c r="G19" s="37">
        <f t="shared" si="0"/>
        <v>4490.7490569426982</v>
      </c>
      <c r="H19" s="38" t="s">
        <v>20</v>
      </c>
      <c r="I19" s="40" t="s">
        <v>174</v>
      </c>
    </row>
    <row r="20" spans="3:9" ht="15.75" thickBot="1" x14ac:dyDescent="0.3">
      <c r="C20" s="33">
        <v>15</v>
      </c>
      <c r="D20" s="34"/>
      <c r="E20" s="35" t="s">
        <v>185</v>
      </c>
      <c r="F20" s="36">
        <v>1000</v>
      </c>
      <c r="G20" s="37">
        <f t="shared" si="0"/>
        <v>224.53745284713492</v>
      </c>
      <c r="H20" s="38" t="s">
        <v>13</v>
      </c>
      <c r="I20" s="39"/>
    </row>
    <row r="21" spans="3:9" ht="30.75" thickBot="1" x14ac:dyDescent="0.3">
      <c r="C21" s="12">
        <v>16</v>
      </c>
      <c r="D21" s="42"/>
      <c r="E21" s="14" t="s">
        <v>186</v>
      </c>
      <c r="F21" s="43">
        <v>25000</v>
      </c>
      <c r="G21" s="16">
        <f t="shared" si="0"/>
        <v>5613.436321178373</v>
      </c>
      <c r="H21" s="17" t="s">
        <v>13</v>
      </c>
      <c r="I21" s="18" t="s">
        <v>187</v>
      </c>
    </row>
    <row r="22" spans="3:9" ht="15.75" thickBot="1" x14ac:dyDescent="0.3">
      <c r="C22" s="33">
        <v>17</v>
      </c>
      <c r="D22" s="34"/>
      <c r="E22" s="35" t="s">
        <v>188</v>
      </c>
      <c r="F22" s="36">
        <v>10000</v>
      </c>
      <c r="G22" s="37">
        <f t="shared" si="0"/>
        <v>2245.3745284713491</v>
      </c>
      <c r="H22" s="38" t="s">
        <v>21</v>
      </c>
      <c r="I22" s="39"/>
    </row>
    <row r="23" spans="3:9" ht="15.75" thickBot="1" x14ac:dyDescent="0.3">
      <c r="C23" s="33">
        <v>19</v>
      </c>
      <c r="D23" s="34"/>
      <c r="E23" s="35" t="s">
        <v>189</v>
      </c>
      <c r="F23" s="36">
        <v>12000</v>
      </c>
      <c r="G23" s="37">
        <f t="shared" si="0"/>
        <v>2694.4494341656191</v>
      </c>
      <c r="H23" s="38" t="s">
        <v>21</v>
      </c>
      <c r="I23" s="39"/>
    </row>
    <row r="24" spans="3:9" ht="45.75" thickBot="1" x14ac:dyDescent="0.3">
      <c r="C24" s="33">
        <v>20</v>
      </c>
      <c r="D24" s="34"/>
      <c r="E24" s="35" t="s">
        <v>22</v>
      </c>
      <c r="F24" s="36">
        <v>75000</v>
      </c>
      <c r="G24" s="37">
        <f t="shared" si="0"/>
        <v>16840.308963535117</v>
      </c>
      <c r="H24" s="38" t="s">
        <v>23</v>
      </c>
      <c r="I24" s="40" t="s">
        <v>174</v>
      </c>
    </row>
    <row r="25" spans="3:9" ht="30.75" thickBot="1" x14ac:dyDescent="0.3">
      <c r="C25" s="33">
        <v>21</v>
      </c>
      <c r="D25" s="34"/>
      <c r="E25" s="44" t="s">
        <v>24</v>
      </c>
      <c r="F25" s="36">
        <v>2000</v>
      </c>
      <c r="G25" s="37">
        <f t="shared" si="0"/>
        <v>449.07490569426983</v>
      </c>
      <c r="H25" s="38" t="s">
        <v>25</v>
      </c>
      <c r="I25" s="39"/>
    </row>
    <row r="26" spans="3:9" ht="45.75" thickBot="1" x14ac:dyDescent="0.3">
      <c r="C26" s="33">
        <v>22</v>
      </c>
      <c r="D26" s="34"/>
      <c r="E26" s="35" t="s">
        <v>190</v>
      </c>
      <c r="F26" s="36">
        <v>115000</v>
      </c>
      <c r="G26" s="37">
        <f t="shared" si="0"/>
        <v>25821.807077420515</v>
      </c>
      <c r="H26" s="38" t="s">
        <v>26</v>
      </c>
      <c r="I26" s="40" t="s">
        <v>174</v>
      </c>
    </row>
    <row r="27" spans="3:9" ht="15.75" thickBot="1" x14ac:dyDescent="0.3">
      <c r="C27" s="33">
        <v>23</v>
      </c>
      <c r="D27" s="34"/>
      <c r="E27" s="35" t="s">
        <v>191</v>
      </c>
      <c r="F27" s="36">
        <v>10000</v>
      </c>
      <c r="G27" s="37">
        <f t="shared" si="0"/>
        <v>2245.3745284713491</v>
      </c>
      <c r="H27" s="38" t="s">
        <v>27</v>
      </c>
      <c r="I27" s="39"/>
    </row>
    <row r="28" spans="3:9" ht="15.75" thickBot="1" x14ac:dyDescent="0.3">
      <c r="C28" s="33">
        <v>24</v>
      </c>
      <c r="D28" s="34"/>
      <c r="E28" s="35" t="s">
        <v>192</v>
      </c>
      <c r="F28" s="36">
        <v>4500</v>
      </c>
      <c r="G28" s="37">
        <f t="shared" si="0"/>
        <v>1010.4185378121072</v>
      </c>
      <c r="H28" s="38" t="s">
        <v>28</v>
      </c>
      <c r="I28" s="39"/>
    </row>
    <row r="29" spans="3:9" ht="90.75" thickBot="1" x14ac:dyDescent="0.3">
      <c r="C29" s="33">
        <v>25</v>
      </c>
      <c r="D29" s="34"/>
      <c r="E29" s="35" t="s">
        <v>29</v>
      </c>
      <c r="F29" s="36">
        <v>25000</v>
      </c>
      <c r="G29" s="37">
        <f t="shared" si="0"/>
        <v>5613.436321178373</v>
      </c>
      <c r="H29" s="38" t="s">
        <v>30</v>
      </c>
      <c r="I29" s="40" t="s">
        <v>182</v>
      </c>
    </row>
    <row r="30" spans="3:9" ht="15.75" thickBot="1" x14ac:dyDescent="0.3">
      <c r="C30" s="33">
        <v>26</v>
      </c>
      <c r="D30" s="34"/>
      <c r="E30" s="35" t="s">
        <v>193</v>
      </c>
      <c r="F30" s="36">
        <v>15000</v>
      </c>
      <c r="G30" s="37">
        <f t="shared" si="0"/>
        <v>3368.0617927070239</v>
      </c>
      <c r="H30" s="38" t="s">
        <v>31</v>
      </c>
      <c r="I30" s="45"/>
    </row>
    <row r="31" spans="3:9" ht="15.75" thickBot="1" x14ac:dyDescent="0.3">
      <c r="C31" s="33">
        <v>27</v>
      </c>
      <c r="D31" s="34"/>
      <c r="E31" s="35" t="s">
        <v>194</v>
      </c>
      <c r="F31" s="36">
        <v>9000</v>
      </c>
      <c r="G31" s="37">
        <f t="shared" si="0"/>
        <v>2020.8370756242143</v>
      </c>
      <c r="H31" s="38" t="s">
        <v>31</v>
      </c>
      <c r="I31" s="45"/>
    </row>
    <row r="32" spans="3:9" ht="15.75" thickBot="1" x14ac:dyDescent="0.3">
      <c r="C32" s="33">
        <v>28</v>
      </c>
      <c r="D32" s="41"/>
      <c r="E32" s="35" t="s">
        <v>195</v>
      </c>
      <c r="F32" s="36">
        <v>10000</v>
      </c>
      <c r="G32" s="37">
        <f t="shared" si="0"/>
        <v>2245.3745284713491</v>
      </c>
      <c r="H32" s="38" t="s">
        <v>31</v>
      </c>
      <c r="I32" s="45"/>
    </row>
    <row r="33" spans="3:9" ht="45.75" thickBot="1" x14ac:dyDescent="0.3">
      <c r="C33" s="33">
        <v>29</v>
      </c>
      <c r="D33" s="34"/>
      <c r="E33" s="35" t="s">
        <v>33</v>
      </c>
      <c r="F33" s="36">
        <v>102000</v>
      </c>
      <c r="G33" s="37">
        <f t="shared" si="0"/>
        <v>22902.820190407761</v>
      </c>
      <c r="H33" s="38" t="s">
        <v>34</v>
      </c>
      <c r="I33" s="40" t="s">
        <v>174</v>
      </c>
    </row>
    <row r="34" spans="3:9" ht="15.75" thickBot="1" x14ac:dyDescent="0.3">
      <c r="C34" s="33">
        <v>30</v>
      </c>
      <c r="D34" s="34"/>
      <c r="E34" s="35" t="s">
        <v>196</v>
      </c>
      <c r="F34" s="36">
        <v>3850</v>
      </c>
      <c r="G34" s="37">
        <f t="shared" si="0"/>
        <v>864.46919346146944</v>
      </c>
      <c r="H34" s="38" t="s">
        <v>34</v>
      </c>
      <c r="I34" s="39"/>
    </row>
    <row r="35" spans="3:9" ht="15.75" thickBot="1" x14ac:dyDescent="0.3">
      <c r="C35" s="33">
        <v>31</v>
      </c>
      <c r="D35" s="34"/>
      <c r="E35" s="35" t="s">
        <v>197</v>
      </c>
      <c r="F35" s="36">
        <v>19000</v>
      </c>
      <c r="G35" s="37">
        <f t="shared" si="0"/>
        <v>4266.2116040955634</v>
      </c>
      <c r="H35" s="38" t="s">
        <v>0</v>
      </c>
      <c r="I35" s="39"/>
    </row>
    <row r="36" spans="3:9" ht="15.75" thickBot="1" x14ac:dyDescent="0.3">
      <c r="C36" s="33">
        <v>32</v>
      </c>
      <c r="D36" s="34"/>
      <c r="E36" s="46" t="s">
        <v>198</v>
      </c>
      <c r="F36" s="47">
        <v>11000</v>
      </c>
      <c r="G36" s="37">
        <f t="shared" si="0"/>
        <v>2469.9119813184839</v>
      </c>
      <c r="H36" s="38" t="s">
        <v>0</v>
      </c>
      <c r="I36" s="39"/>
    </row>
    <row r="37" spans="3:9" ht="30.75" thickBot="1" x14ac:dyDescent="0.3">
      <c r="C37" s="33">
        <v>33</v>
      </c>
      <c r="D37" s="34"/>
      <c r="E37" s="46" t="s">
        <v>199</v>
      </c>
      <c r="F37" s="47">
        <v>15000</v>
      </c>
      <c r="G37" s="37">
        <f t="shared" si="0"/>
        <v>3368.0617927070239</v>
      </c>
      <c r="H37" s="38" t="s">
        <v>0</v>
      </c>
      <c r="I37" s="39"/>
    </row>
    <row r="38" spans="3:9" ht="15.75" thickBot="1" x14ac:dyDescent="0.3">
      <c r="C38" s="33">
        <v>34</v>
      </c>
      <c r="D38" s="34"/>
      <c r="E38" s="46" t="s">
        <v>200</v>
      </c>
      <c r="F38" s="47">
        <v>14000</v>
      </c>
      <c r="G38" s="37">
        <f t="shared" si="0"/>
        <v>3143.5243398598886</v>
      </c>
      <c r="H38" s="38" t="s">
        <v>0</v>
      </c>
      <c r="I38" s="39"/>
    </row>
    <row r="39" spans="3:9" ht="15.75" thickBot="1" x14ac:dyDescent="0.3">
      <c r="C39" s="33">
        <v>35</v>
      </c>
      <c r="D39" s="34"/>
      <c r="E39" s="46" t="s">
        <v>201</v>
      </c>
      <c r="F39" s="47">
        <v>2000</v>
      </c>
      <c r="G39" s="37">
        <f t="shared" si="0"/>
        <v>449.07490569426983</v>
      </c>
      <c r="H39" s="38" t="s">
        <v>0</v>
      </c>
      <c r="I39" s="39"/>
    </row>
    <row r="40" spans="3:9" ht="15.75" thickBot="1" x14ac:dyDescent="0.3">
      <c r="C40" s="33">
        <v>36</v>
      </c>
      <c r="D40" s="41"/>
      <c r="E40" s="35" t="s">
        <v>202</v>
      </c>
      <c r="F40" s="36">
        <v>18000</v>
      </c>
      <c r="G40" s="37">
        <f t="shared" si="0"/>
        <v>4041.6741512484286</v>
      </c>
      <c r="H40" s="38" t="s">
        <v>65</v>
      </c>
      <c r="I40" s="39"/>
    </row>
    <row r="41" spans="3:9" ht="15.75" thickBot="1" x14ac:dyDescent="0.3">
      <c r="C41" s="33">
        <v>37</v>
      </c>
      <c r="D41" s="34"/>
      <c r="E41" s="35" t="s">
        <v>203</v>
      </c>
      <c r="F41" s="36">
        <v>70000</v>
      </c>
      <c r="G41" s="37">
        <f t="shared" si="0"/>
        <v>15717.621699299443</v>
      </c>
      <c r="H41" s="38" t="s">
        <v>204</v>
      </c>
      <c r="I41" s="39"/>
    </row>
    <row r="42" spans="3:9" ht="15.75" thickBot="1" x14ac:dyDescent="0.3">
      <c r="C42" s="33">
        <v>38</v>
      </c>
      <c r="D42" s="34"/>
      <c r="E42" s="35" t="s">
        <v>205</v>
      </c>
      <c r="F42" s="36">
        <v>15000</v>
      </c>
      <c r="G42" s="37">
        <f t="shared" si="0"/>
        <v>3368.0617927070239</v>
      </c>
      <c r="H42" s="38" t="s">
        <v>206</v>
      </c>
      <c r="I42" s="39"/>
    </row>
    <row r="43" spans="3:9" ht="90.75" thickBot="1" x14ac:dyDescent="0.3">
      <c r="C43" s="33">
        <v>39</v>
      </c>
      <c r="D43" s="34"/>
      <c r="E43" s="35" t="s">
        <v>103</v>
      </c>
      <c r="F43" s="36">
        <v>207040</v>
      </c>
      <c r="G43" s="37">
        <f t="shared" si="0"/>
        <v>46488.23423747081</v>
      </c>
      <c r="H43" s="38" t="s">
        <v>104</v>
      </c>
      <c r="I43" s="40" t="s">
        <v>182</v>
      </c>
    </row>
    <row r="44" spans="3:9" ht="45.75" thickBot="1" x14ac:dyDescent="0.3">
      <c r="C44" s="33">
        <v>40</v>
      </c>
      <c r="D44" s="34"/>
      <c r="E44" s="35" t="s">
        <v>207</v>
      </c>
      <c r="F44" s="36">
        <v>961028</v>
      </c>
      <c r="G44" s="37">
        <f t="shared" si="0"/>
        <v>215786.77923477636</v>
      </c>
      <c r="H44" s="38" t="s">
        <v>125</v>
      </c>
      <c r="I44" s="40" t="s">
        <v>208</v>
      </c>
    </row>
    <row r="45" spans="3:9" ht="30.75" thickBot="1" x14ac:dyDescent="0.3">
      <c r="C45" s="33">
        <v>41</v>
      </c>
      <c r="D45" s="34"/>
      <c r="E45" s="35" t="s">
        <v>209</v>
      </c>
      <c r="F45" s="36">
        <v>131975</v>
      </c>
      <c r="G45" s="37">
        <f t="shared" si="0"/>
        <v>29633.33033950063</v>
      </c>
      <c r="H45" s="38" t="s">
        <v>105</v>
      </c>
      <c r="I45" s="40" t="s">
        <v>187</v>
      </c>
    </row>
    <row r="46" spans="3:9" ht="90.75" thickBot="1" x14ac:dyDescent="0.3">
      <c r="C46" s="33">
        <v>42</v>
      </c>
      <c r="D46" s="34"/>
      <c r="E46" s="35" t="s">
        <v>1</v>
      </c>
      <c r="F46" s="36">
        <v>88150</v>
      </c>
      <c r="G46" s="37">
        <f t="shared" si="0"/>
        <v>19792.976468474943</v>
      </c>
      <c r="H46" s="38" t="s">
        <v>2</v>
      </c>
      <c r="I46" s="40" t="s">
        <v>182</v>
      </c>
    </row>
    <row r="47" spans="3:9" ht="60.75" thickBot="1" x14ac:dyDescent="0.3">
      <c r="C47" s="33">
        <v>43</v>
      </c>
      <c r="D47" s="34"/>
      <c r="E47" s="35" t="s">
        <v>210</v>
      </c>
      <c r="F47" s="36">
        <v>397500</v>
      </c>
      <c r="G47" s="37">
        <f t="shared" si="0"/>
        <v>89253.637506736122</v>
      </c>
      <c r="H47" s="38" t="s">
        <v>2</v>
      </c>
      <c r="I47" s="40" t="s">
        <v>211</v>
      </c>
    </row>
    <row r="48" spans="3:9" ht="15.75" thickBot="1" x14ac:dyDescent="0.3">
      <c r="C48" s="33">
        <v>44</v>
      </c>
      <c r="D48" s="34"/>
      <c r="E48" s="35" t="s">
        <v>212</v>
      </c>
      <c r="F48" s="36">
        <v>6500</v>
      </c>
      <c r="G48" s="37">
        <f t="shared" si="0"/>
        <v>1459.4934435063769</v>
      </c>
      <c r="H48" s="38" t="s">
        <v>213</v>
      </c>
      <c r="I48" s="39"/>
    </row>
    <row r="49" spans="3:9" ht="30.75" thickBot="1" x14ac:dyDescent="0.3">
      <c r="C49" s="33">
        <v>45</v>
      </c>
      <c r="D49" s="34"/>
      <c r="E49" s="35" t="s">
        <v>214</v>
      </c>
      <c r="F49" s="36">
        <v>29980</v>
      </c>
      <c r="G49" s="37">
        <f t="shared" si="0"/>
        <v>6731.6328363571047</v>
      </c>
      <c r="H49" s="38" t="s">
        <v>129</v>
      </c>
      <c r="I49" s="40" t="s">
        <v>187</v>
      </c>
    </row>
    <row r="50" spans="3:9" ht="15.75" thickBot="1" x14ac:dyDescent="0.3">
      <c r="C50" s="33">
        <v>46</v>
      </c>
      <c r="D50" s="34"/>
      <c r="E50" s="35" t="s">
        <v>130</v>
      </c>
      <c r="F50" s="36">
        <v>12150</v>
      </c>
      <c r="G50" s="37">
        <f t="shared" si="0"/>
        <v>2728.1300520926893</v>
      </c>
      <c r="H50" s="38" t="s">
        <v>131</v>
      </c>
      <c r="I50" s="39"/>
    </row>
    <row r="51" spans="3:9" ht="30.75" thickBot="1" x14ac:dyDescent="0.3">
      <c r="C51" s="33">
        <v>47</v>
      </c>
      <c r="D51" s="34"/>
      <c r="E51" s="35" t="s">
        <v>156</v>
      </c>
      <c r="F51" s="36">
        <v>37000</v>
      </c>
      <c r="G51" s="37">
        <f t="shared" si="0"/>
        <v>8307.8857553439921</v>
      </c>
      <c r="H51" s="38" t="s">
        <v>215</v>
      </c>
      <c r="I51" s="40" t="s">
        <v>187</v>
      </c>
    </row>
    <row r="52" spans="3:9" ht="15.75" thickBot="1" x14ac:dyDescent="0.3">
      <c r="C52" s="33">
        <v>48</v>
      </c>
      <c r="D52" s="34"/>
      <c r="E52" s="35" t="s">
        <v>216</v>
      </c>
      <c r="F52" s="36">
        <v>10000</v>
      </c>
      <c r="G52" s="37">
        <f t="shared" si="0"/>
        <v>2245.3745284713491</v>
      </c>
      <c r="H52" s="38" t="s">
        <v>94</v>
      </c>
      <c r="I52" s="39"/>
    </row>
    <row r="53" spans="3:9" ht="15.75" thickBot="1" x14ac:dyDescent="0.3">
      <c r="C53" s="33">
        <v>49</v>
      </c>
      <c r="D53" s="34"/>
      <c r="E53" s="35" t="s">
        <v>217</v>
      </c>
      <c r="F53" s="36">
        <v>3000</v>
      </c>
      <c r="G53" s="37">
        <f t="shared" si="0"/>
        <v>673.61235854140477</v>
      </c>
      <c r="H53" s="38" t="s">
        <v>95</v>
      </c>
      <c r="I53" s="39"/>
    </row>
    <row r="54" spans="3:9" ht="45.75" thickBot="1" x14ac:dyDescent="0.3">
      <c r="C54" s="33">
        <v>50</v>
      </c>
      <c r="D54" s="41"/>
      <c r="E54" s="35" t="s">
        <v>218</v>
      </c>
      <c r="F54" s="36">
        <v>36000</v>
      </c>
      <c r="G54" s="37">
        <f t="shared" si="0"/>
        <v>8083.3483024968573</v>
      </c>
      <c r="H54" s="38" t="s">
        <v>76</v>
      </c>
      <c r="I54" s="40" t="s">
        <v>219</v>
      </c>
    </row>
    <row r="55" spans="3:9" ht="15.75" thickBot="1" x14ac:dyDescent="0.3">
      <c r="C55" s="33">
        <v>51</v>
      </c>
      <c r="D55" s="34"/>
      <c r="E55" s="35" t="s">
        <v>220</v>
      </c>
      <c r="F55" s="36">
        <v>10000</v>
      </c>
      <c r="G55" s="37">
        <f t="shared" si="0"/>
        <v>2245.3745284713491</v>
      </c>
      <c r="H55" s="38" t="s">
        <v>221</v>
      </c>
      <c r="I55" s="39"/>
    </row>
    <row r="56" spans="3:9" ht="15.75" thickBot="1" x14ac:dyDescent="0.3">
      <c r="C56" s="33">
        <v>52</v>
      </c>
      <c r="D56" s="34"/>
      <c r="E56" s="35" t="s">
        <v>222</v>
      </c>
      <c r="F56" s="36">
        <v>12000</v>
      </c>
      <c r="G56" s="37">
        <f t="shared" si="0"/>
        <v>2694.4494341656191</v>
      </c>
      <c r="H56" s="38" t="s">
        <v>223</v>
      </c>
      <c r="I56" s="39"/>
    </row>
    <row r="57" spans="3:9" ht="15.75" thickBot="1" x14ac:dyDescent="0.3">
      <c r="C57" s="33">
        <v>53</v>
      </c>
      <c r="D57" s="34"/>
      <c r="E57" s="35" t="s">
        <v>224</v>
      </c>
      <c r="F57" s="36">
        <v>6000</v>
      </c>
      <c r="G57" s="37">
        <f t="shared" si="0"/>
        <v>1347.2247170828095</v>
      </c>
      <c r="H57" s="48" t="s">
        <v>88</v>
      </c>
      <c r="I57" s="39"/>
    </row>
    <row r="58" spans="3:9" ht="45.75" thickBot="1" x14ac:dyDescent="0.3">
      <c r="C58" s="33">
        <v>54</v>
      </c>
      <c r="D58" s="34"/>
      <c r="E58" s="35" t="s">
        <v>89</v>
      </c>
      <c r="F58" s="36">
        <v>72000</v>
      </c>
      <c r="G58" s="37">
        <f t="shared" si="0"/>
        <v>16166.696604993715</v>
      </c>
      <c r="H58" s="38" t="s">
        <v>88</v>
      </c>
      <c r="I58" s="40" t="s">
        <v>225</v>
      </c>
    </row>
    <row r="59" spans="3:9" ht="45.75" thickBot="1" x14ac:dyDescent="0.3">
      <c r="C59" s="33">
        <v>55</v>
      </c>
      <c r="D59" s="34"/>
      <c r="E59" s="35" t="s">
        <v>226</v>
      </c>
      <c r="F59" s="36">
        <v>41000</v>
      </c>
      <c r="G59" s="37">
        <f t="shared" si="0"/>
        <v>9206.0355667325312</v>
      </c>
      <c r="H59" s="38" t="s">
        <v>227</v>
      </c>
      <c r="I59" s="40" t="s">
        <v>219</v>
      </c>
    </row>
    <row r="60" spans="3:9" ht="15.75" thickBot="1" x14ac:dyDescent="0.3">
      <c r="C60" s="33">
        <v>56</v>
      </c>
      <c r="D60" s="34"/>
      <c r="E60" s="35" t="s">
        <v>3</v>
      </c>
      <c r="F60" s="36">
        <v>4700</v>
      </c>
      <c r="G60" s="37">
        <f t="shared" si="0"/>
        <v>1055.3260283815341</v>
      </c>
      <c r="H60" s="38" t="s">
        <v>4</v>
      </c>
      <c r="I60" s="39"/>
    </row>
    <row r="61" spans="3:9" ht="45.75" thickBot="1" x14ac:dyDescent="0.3">
      <c r="C61" s="33">
        <v>57</v>
      </c>
      <c r="D61" s="34"/>
      <c r="E61" s="35" t="s">
        <v>228</v>
      </c>
      <c r="F61" s="36">
        <v>50000</v>
      </c>
      <c r="G61" s="37">
        <f t="shared" si="0"/>
        <v>11226.872642356746</v>
      </c>
      <c r="H61" s="38" t="s">
        <v>81</v>
      </c>
      <c r="I61" s="40" t="s">
        <v>219</v>
      </c>
    </row>
    <row r="62" spans="3:9" ht="15.75" thickBot="1" x14ac:dyDescent="0.3">
      <c r="C62" s="33">
        <v>58</v>
      </c>
      <c r="D62" s="34"/>
      <c r="E62" s="35" t="s">
        <v>37</v>
      </c>
      <c r="F62" s="36">
        <v>15000</v>
      </c>
      <c r="G62" s="37">
        <f t="shared" si="0"/>
        <v>3368.0617927070239</v>
      </c>
      <c r="H62" s="38" t="s">
        <v>38</v>
      </c>
      <c r="I62" s="39"/>
    </row>
    <row r="63" spans="3:9" ht="15.75" thickBot="1" x14ac:dyDescent="0.3">
      <c r="C63" s="33">
        <v>59</v>
      </c>
      <c r="D63" s="34"/>
      <c r="E63" s="49" t="s">
        <v>229</v>
      </c>
      <c r="F63" s="36">
        <v>1000</v>
      </c>
      <c r="G63" s="37">
        <f t="shared" si="0"/>
        <v>224.53745284713492</v>
      </c>
      <c r="H63" s="38" t="s">
        <v>230</v>
      </c>
      <c r="I63" s="39"/>
    </row>
    <row r="64" spans="3:9" ht="30.75" thickBot="1" x14ac:dyDescent="0.3">
      <c r="C64" s="33">
        <v>60</v>
      </c>
      <c r="D64" s="41"/>
      <c r="E64" s="35" t="s">
        <v>231</v>
      </c>
      <c r="F64" s="36">
        <v>20000</v>
      </c>
      <c r="G64" s="37">
        <f t="shared" si="0"/>
        <v>4490.7490569426982</v>
      </c>
      <c r="H64" s="38" t="s">
        <v>232</v>
      </c>
      <c r="I64" s="40" t="s">
        <v>187</v>
      </c>
    </row>
    <row r="65" spans="3:9" ht="15.75" thickBot="1" x14ac:dyDescent="0.3">
      <c r="C65" s="33">
        <v>61</v>
      </c>
      <c r="D65" s="34"/>
      <c r="E65" s="35" t="s">
        <v>233</v>
      </c>
      <c r="F65" s="36">
        <v>15000</v>
      </c>
      <c r="G65" s="37">
        <f t="shared" si="0"/>
        <v>3368.0617927070239</v>
      </c>
      <c r="H65" s="38" t="s">
        <v>234</v>
      </c>
      <c r="I65" s="39"/>
    </row>
    <row r="66" spans="3:9" ht="15.75" thickBot="1" x14ac:dyDescent="0.3">
      <c r="C66" s="33">
        <v>62</v>
      </c>
      <c r="D66" s="34"/>
      <c r="E66" s="35" t="s">
        <v>235</v>
      </c>
      <c r="F66" s="36">
        <v>15000</v>
      </c>
      <c r="G66" s="37">
        <f t="shared" si="0"/>
        <v>3368.0617927070239</v>
      </c>
      <c r="H66" s="38" t="s">
        <v>40</v>
      </c>
      <c r="I66" s="39"/>
    </row>
    <row r="67" spans="3:9" ht="15.75" thickBot="1" x14ac:dyDescent="0.3">
      <c r="C67" s="33">
        <v>63</v>
      </c>
      <c r="D67" s="34"/>
      <c r="E67" s="35" t="s">
        <v>236</v>
      </c>
      <c r="F67" s="36">
        <v>15000</v>
      </c>
      <c r="G67" s="37">
        <f t="shared" si="0"/>
        <v>3368.0617927070239</v>
      </c>
      <c r="H67" s="38" t="s">
        <v>40</v>
      </c>
      <c r="I67" s="39"/>
    </row>
    <row r="68" spans="3:9" ht="30.75" thickBot="1" x14ac:dyDescent="0.3">
      <c r="C68" s="33">
        <v>64</v>
      </c>
      <c r="D68" s="34"/>
      <c r="E68" s="35" t="s">
        <v>237</v>
      </c>
      <c r="F68" s="36">
        <v>24000</v>
      </c>
      <c r="G68" s="37">
        <f t="shared" si="0"/>
        <v>5388.8988683312382</v>
      </c>
      <c r="H68" s="38" t="s">
        <v>238</v>
      </c>
      <c r="I68" s="40" t="s">
        <v>187</v>
      </c>
    </row>
    <row r="69" spans="3:9" ht="15.75" thickBot="1" x14ac:dyDescent="0.3">
      <c r="C69" s="33">
        <v>65</v>
      </c>
      <c r="D69" s="34"/>
      <c r="E69" s="35" t="s">
        <v>41</v>
      </c>
      <c r="F69" s="36">
        <v>10000</v>
      </c>
      <c r="G69" s="37">
        <f t="shared" ref="G69:G133" si="1">F69/4.4536</f>
        <v>2245.3745284713491</v>
      </c>
      <c r="H69" s="38" t="s">
        <v>42</v>
      </c>
      <c r="I69" s="39"/>
    </row>
    <row r="70" spans="3:9" ht="15.75" thickBot="1" x14ac:dyDescent="0.3">
      <c r="C70" s="33">
        <v>66</v>
      </c>
      <c r="D70" s="34"/>
      <c r="E70" s="35" t="s">
        <v>9</v>
      </c>
      <c r="F70" s="36">
        <v>3000</v>
      </c>
      <c r="G70" s="37">
        <f t="shared" si="1"/>
        <v>673.61235854140477</v>
      </c>
      <c r="H70" s="38" t="s">
        <v>239</v>
      </c>
      <c r="I70" s="39"/>
    </row>
    <row r="71" spans="3:9" ht="90.75" thickBot="1" x14ac:dyDescent="0.3">
      <c r="C71" s="33">
        <v>67</v>
      </c>
      <c r="D71" s="34"/>
      <c r="E71" s="35" t="s">
        <v>74</v>
      </c>
      <c r="F71" s="36">
        <v>130000</v>
      </c>
      <c r="G71" s="37">
        <f t="shared" si="1"/>
        <v>29189.868870127539</v>
      </c>
      <c r="H71" s="38" t="s">
        <v>75</v>
      </c>
      <c r="I71" s="40" t="s">
        <v>182</v>
      </c>
    </row>
    <row r="72" spans="3:9" ht="15.75" thickBot="1" x14ac:dyDescent="0.3">
      <c r="C72" s="33">
        <v>68</v>
      </c>
      <c r="D72" s="34"/>
      <c r="E72" s="35" t="s">
        <v>240</v>
      </c>
      <c r="F72" s="36">
        <v>18000</v>
      </c>
      <c r="G72" s="37">
        <f t="shared" si="1"/>
        <v>4041.6741512484286</v>
      </c>
      <c r="H72" s="38" t="s">
        <v>77</v>
      </c>
      <c r="I72" s="39"/>
    </row>
    <row r="73" spans="3:9" ht="30.75" thickBot="1" x14ac:dyDescent="0.3">
      <c r="C73" s="33">
        <v>69</v>
      </c>
      <c r="D73" s="34"/>
      <c r="E73" s="49" t="s">
        <v>241</v>
      </c>
      <c r="F73" s="36">
        <v>5000</v>
      </c>
      <c r="G73" s="37">
        <f t="shared" si="1"/>
        <v>1122.6872642356745</v>
      </c>
      <c r="H73" s="38" t="s">
        <v>11</v>
      </c>
      <c r="I73" s="39"/>
    </row>
    <row r="74" spans="3:9" ht="30.75" thickBot="1" x14ac:dyDescent="0.3">
      <c r="C74" s="33">
        <v>70</v>
      </c>
      <c r="D74" s="41"/>
      <c r="E74" s="49" t="s">
        <v>242</v>
      </c>
      <c r="F74" s="36">
        <v>6500</v>
      </c>
      <c r="G74" s="37">
        <f t="shared" si="1"/>
        <v>1459.4934435063769</v>
      </c>
      <c r="H74" s="38" t="s">
        <v>11</v>
      </c>
      <c r="I74" s="39"/>
    </row>
    <row r="75" spans="3:9" ht="15.75" thickBot="1" x14ac:dyDescent="0.3">
      <c r="C75" s="33">
        <v>71</v>
      </c>
      <c r="D75" s="34"/>
      <c r="E75" s="35" t="s">
        <v>243</v>
      </c>
      <c r="F75" s="36">
        <v>6000</v>
      </c>
      <c r="G75" s="37">
        <f t="shared" si="1"/>
        <v>1347.2247170828095</v>
      </c>
      <c r="H75" s="38" t="s">
        <v>11</v>
      </c>
      <c r="I75" s="39"/>
    </row>
    <row r="76" spans="3:9" ht="15.75" thickBot="1" x14ac:dyDescent="0.3">
      <c r="C76" s="33">
        <v>72</v>
      </c>
      <c r="D76" s="34"/>
      <c r="E76" s="35" t="s">
        <v>244</v>
      </c>
      <c r="F76" s="36">
        <v>3000</v>
      </c>
      <c r="G76" s="37">
        <f t="shared" si="1"/>
        <v>673.61235854140477</v>
      </c>
      <c r="H76" s="38" t="s">
        <v>11</v>
      </c>
      <c r="I76" s="39"/>
    </row>
    <row r="77" spans="3:9" ht="15.75" thickBot="1" x14ac:dyDescent="0.3">
      <c r="C77" s="33">
        <v>73</v>
      </c>
      <c r="D77" s="34"/>
      <c r="E77" s="35" t="s">
        <v>245</v>
      </c>
      <c r="F77" s="36">
        <v>1500</v>
      </c>
      <c r="G77" s="37">
        <f t="shared" si="1"/>
        <v>336.80617927070239</v>
      </c>
      <c r="H77" s="38" t="s">
        <v>11</v>
      </c>
      <c r="I77" s="39"/>
    </row>
    <row r="78" spans="3:9" ht="30.75" thickBot="1" x14ac:dyDescent="0.3">
      <c r="C78" s="33">
        <v>74</v>
      </c>
      <c r="D78" s="34"/>
      <c r="E78" s="35" t="s">
        <v>246</v>
      </c>
      <c r="F78" s="36">
        <v>48000</v>
      </c>
      <c r="G78" s="37">
        <f t="shared" si="1"/>
        <v>10777.797736662476</v>
      </c>
      <c r="H78" s="38" t="s">
        <v>11</v>
      </c>
      <c r="I78" s="40" t="s">
        <v>247</v>
      </c>
    </row>
    <row r="79" spans="3:9" ht="15.75" thickBot="1" x14ac:dyDescent="0.3">
      <c r="C79" s="33">
        <v>75</v>
      </c>
      <c r="D79" s="34"/>
      <c r="E79" s="35" t="s">
        <v>248</v>
      </c>
      <c r="F79" s="36">
        <v>5000</v>
      </c>
      <c r="G79" s="37">
        <f t="shared" si="1"/>
        <v>1122.6872642356745</v>
      </c>
      <c r="H79" s="38" t="s">
        <v>114</v>
      </c>
      <c r="I79" s="50"/>
    </row>
    <row r="80" spans="3:9" ht="45.75" thickBot="1" x14ac:dyDescent="0.3">
      <c r="C80" s="33">
        <v>76</v>
      </c>
      <c r="D80" s="41"/>
      <c r="E80" s="49" t="s">
        <v>249</v>
      </c>
      <c r="F80" s="36">
        <v>201691.06</v>
      </c>
      <c r="G80" s="37">
        <f t="shared" si="1"/>
        <v>45287.196874438661</v>
      </c>
      <c r="H80" s="38" t="s">
        <v>114</v>
      </c>
      <c r="I80" s="40" t="s">
        <v>250</v>
      </c>
    </row>
    <row r="81" spans="3:9" ht="15.75" thickBot="1" x14ac:dyDescent="0.3">
      <c r="C81" s="33">
        <v>77</v>
      </c>
      <c r="D81" s="41"/>
      <c r="E81" s="49" t="s">
        <v>251</v>
      </c>
      <c r="F81" s="36">
        <v>18000</v>
      </c>
      <c r="G81" s="37">
        <f t="shared" si="1"/>
        <v>4041.6741512484286</v>
      </c>
      <c r="H81" s="38" t="s">
        <v>114</v>
      </c>
      <c r="I81" s="40"/>
    </row>
    <row r="82" spans="3:9" ht="15.75" thickBot="1" x14ac:dyDescent="0.3">
      <c r="C82" s="33">
        <v>78</v>
      </c>
      <c r="D82" s="34"/>
      <c r="E82" s="35" t="s">
        <v>252</v>
      </c>
      <c r="F82" s="36">
        <v>4000</v>
      </c>
      <c r="G82" s="37">
        <f t="shared" si="1"/>
        <v>898.14981138853966</v>
      </c>
      <c r="H82" s="38" t="s">
        <v>114</v>
      </c>
      <c r="I82" s="39"/>
    </row>
    <row r="83" spans="3:9" ht="30.75" thickBot="1" x14ac:dyDescent="0.3">
      <c r="C83" s="33">
        <v>79</v>
      </c>
      <c r="D83" s="34"/>
      <c r="E83" s="49" t="s">
        <v>253</v>
      </c>
      <c r="F83" s="36">
        <v>1555691.06</v>
      </c>
      <c r="G83" s="37">
        <f t="shared" si="1"/>
        <v>349310.90802945936</v>
      </c>
      <c r="H83" s="38" t="s">
        <v>114</v>
      </c>
      <c r="I83" s="40" t="s">
        <v>254</v>
      </c>
    </row>
    <row r="84" spans="3:9" ht="45.75" thickBot="1" x14ac:dyDescent="0.3">
      <c r="C84" s="33">
        <v>80</v>
      </c>
      <c r="D84" s="34"/>
      <c r="E84" s="49" t="s">
        <v>255</v>
      </c>
      <c r="F84" s="36">
        <v>29500</v>
      </c>
      <c r="G84" s="37">
        <f t="shared" si="1"/>
        <v>6623.8548589904804</v>
      </c>
      <c r="H84" s="38" t="s">
        <v>99</v>
      </c>
      <c r="I84" s="40" t="s">
        <v>256</v>
      </c>
    </row>
    <row r="85" spans="3:9" ht="15.75" thickBot="1" x14ac:dyDescent="0.3">
      <c r="C85" s="33">
        <v>81</v>
      </c>
      <c r="D85" s="34"/>
      <c r="E85" s="49" t="s">
        <v>257</v>
      </c>
      <c r="F85" s="36">
        <v>18500</v>
      </c>
      <c r="G85" s="37">
        <f t="shared" si="1"/>
        <v>4153.942877671996</v>
      </c>
      <c r="H85" s="38" t="s">
        <v>99</v>
      </c>
      <c r="I85" s="39"/>
    </row>
    <row r="86" spans="3:9" ht="15.75" thickBot="1" x14ac:dyDescent="0.3">
      <c r="C86" s="33">
        <v>82</v>
      </c>
      <c r="D86" s="41"/>
      <c r="E86" s="49" t="s">
        <v>258</v>
      </c>
      <c r="F86" s="36">
        <v>5000</v>
      </c>
      <c r="G86" s="37">
        <f t="shared" si="1"/>
        <v>1122.6872642356745</v>
      </c>
      <c r="H86" s="38" t="s">
        <v>99</v>
      </c>
      <c r="I86" s="39"/>
    </row>
    <row r="87" spans="3:9" ht="30.75" thickBot="1" x14ac:dyDescent="0.3">
      <c r="C87" s="33">
        <v>83</v>
      </c>
      <c r="D87" s="34"/>
      <c r="E87" s="49" t="s">
        <v>259</v>
      </c>
      <c r="F87" s="36">
        <v>250</v>
      </c>
      <c r="G87" s="37">
        <f t="shared" si="1"/>
        <v>56.134363211783729</v>
      </c>
      <c r="H87" s="38" t="s">
        <v>260</v>
      </c>
      <c r="I87" s="39"/>
    </row>
    <row r="88" spans="3:9" ht="30.75" thickBot="1" x14ac:dyDescent="0.3">
      <c r="C88" s="33">
        <v>84</v>
      </c>
      <c r="D88" s="34"/>
      <c r="E88" s="49" t="s">
        <v>261</v>
      </c>
      <c r="F88" s="36">
        <v>3300</v>
      </c>
      <c r="G88" s="37">
        <f t="shared" si="1"/>
        <v>740.97359439554521</v>
      </c>
      <c r="H88" s="38" t="s">
        <v>260</v>
      </c>
      <c r="I88" s="39"/>
    </row>
    <row r="89" spans="3:9" ht="15.75" thickBot="1" x14ac:dyDescent="0.3">
      <c r="C89" s="33">
        <v>85</v>
      </c>
      <c r="D89" s="34"/>
      <c r="E89" s="49" t="s">
        <v>262</v>
      </c>
      <c r="F89" s="36">
        <v>9000</v>
      </c>
      <c r="G89" s="37">
        <f t="shared" si="1"/>
        <v>2020.8370756242143</v>
      </c>
      <c r="H89" s="38" t="s">
        <v>260</v>
      </c>
      <c r="I89" s="39"/>
    </row>
    <row r="90" spans="3:9" ht="30.75" thickBot="1" x14ac:dyDescent="0.3">
      <c r="C90" s="33">
        <v>86</v>
      </c>
      <c r="D90" s="34"/>
      <c r="E90" s="49" t="s">
        <v>263</v>
      </c>
      <c r="F90" s="36">
        <v>4800</v>
      </c>
      <c r="G90" s="37">
        <f t="shared" si="1"/>
        <v>1077.7797736662476</v>
      </c>
      <c r="H90" s="38" t="s">
        <v>260</v>
      </c>
      <c r="I90" s="39"/>
    </row>
    <row r="91" spans="3:9" ht="45.75" thickBot="1" x14ac:dyDescent="0.3">
      <c r="C91" s="33">
        <v>87</v>
      </c>
      <c r="D91" s="34"/>
      <c r="E91" s="35" t="s">
        <v>264</v>
      </c>
      <c r="F91" s="36">
        <v>56000</v>
      </c>
      <c r="G91" s="37">
        <f t="shared" si="1"/>
        <v>12574.097359439555</v>
      </c>
      <c r="H91" s="38" t="s">
        <v>100</v>
      </c>
      <c r="I91" s="40" t="s">
        <v>256</v>
      </c>
    </row>
    <row r="92" spans="3:9" ht="15.75" thickBot="1" x14ac:dyDescent="0.3">
      <c r="C92" s="33">
        <v>88</v>
      </c>
      <c r="D92" s="34"/>
      <c r="E92" s="35" t="s">
        <v>265</v>
      </c>
      <c r="F92" s="36">
        <v>1000</v>
      </c>
      <c r="G92" s="37">
        <f t="shared" si="1"/>
        <v>224.53745284713492</v>
      </c>
      <c r="H92" s="38" t="s">
        <v>78</v>
      </c>
      <c r="I92" s="39"/>
    </row>
    <row r="93" spans="3:9" ht="15.75" thickBot="1" x14ac:dyDescent="0.3">
      <c r="C93" s="33">
        <v>89</v>
      </c>
      <c r="D93" s="34"/>
      <c r="E93" s="35" t="s">
        <v>116</v>
      </c>
      <c r="F93" s="36">
        <v>600</v>
      </c>
      <c r="G93" s="37">
        <f t="shared" si="1"/>
        <v>134.72247170828095</v>
      </c>
      <c r="H93" s="38" t="s">
        <v>117</v>
      </c>
      <c r="I93" s="39"/>
    </row>
    <row r="94" spans="3:9" ht="105.75" thickBot="1" x14ac:dyDescent="0.3">
      <c r="C94" s="33">
        <v>90</v>
      </c>
      <c r="D94" s="34"/>
      <c r="E94" s="35" t="s">
        <v>266</v>
      </c>
      <c r="F94" s="36">
        <v>212626.4</v>
      </c>
      <c r="G94" s="37">
        <f t="shared" si="1"/>
        <v>47742.590264056045</v>
      </c>
      <c r="H94" s="38" t="s">
        <v>44</v>
      </c>
      <c r="I94" s="40" t="s">
        <v>267</v>
      </c>
    </row>
    <row r="95" spans="3:9" ht="15.75" thickBot="1" x14ac:dyDescent="0.3">
      <c r="C95" s="33">
        <v>91</v>
      </c>
      <c r="D95" s="34"/>
      <c r="E95" s="35" t="s">
        <v>17</v>
      </c>
      <c r="F95" s="36">
        <v>18200</v>
      </c>
      <c r="G95" s="37">
        <f t="shared" si="1"/>
        <v>4086.5816418178556</v>
      </c>
      <c r="H95" s="38" t="s">
        <v>16</v>
      </c>
      <c r="I95" s="39"/>
    </row>
    <row r="96" spans="3:9" ht="30.75" thickBot="1" x14ac:dyDescent="0.3">
      <c r="C96" s="33">
        <v>92</v>
      </c>
      <c r="D96" s="34"/>
      <c r="E96" s="35" t="s">
        <v>123</v>
      </c>
      <c r="F96" s="36">
        <v>30000</v>
      </c>
      <c r="G96" s="37">
        <f t="shared" si="1"/>
        <v>6736.1235854140477</v>
      </c>
      <c r="H96" s="38" t="s">
        <v>124</v>
      </c>
      <c r="I96" s="40" t="s">
        <v>187</v>
      </c>
    </row>
    <row r="97" spans="3:9" ht="45.75" thickBot="1" x14ac:dyDescent="0.3">
      <c r="C97" s="33">
        <v>93</v>
      </c>
      <c r="D97" s="34"/>
      <c r="E97" s="49" t="s">
        <v>268</v>
      </c>
      <c r="F97" s="36">
        <v>120000</v>
      </c>
      <c r="G97" s="37">
        <f t="shared" si="1"/>
        <v>26944.494341656191</v>
      </c>
      <c r="H97" s="38" t="s">
        <v>269</v>
      </c>
      <c r="I97" s="40" t="s">
        <v>174</v>
      </c>
    </row>
    <row r="98" spans="3:9" ht="15.75" thickBot="1" x14ac:dyDescent="0.3">
      <c r="C98" s="33">
        <v>94</v>
      </c>
      <c r="D98" s="34"/>
      <c r="E98" s="49" t="s">
        <v>270</v>
      </c>
      <c r="F98" s="36">
        <v>35000</v>
      </c>
      <c r="G98" s="37">
        <f t="shared" si="1"/>
        <v>7858.8108496497216</v>
      </c>
      <c r="H98" s="38" t="s">
        <v>18</v>
      </c>
      <c r="I98" s="39" t="s">
        <v>271</v>
      </c>
    </row>
    <row r="99" spans="3:9" ht="30.75" thickBot="1" x14ac:dyDescent="0.3">
      <c r="C99" s="33">
        <v>95</v>
      </c>
      <c r="D99" s="34"/>
      <c r="E99" s="35" t="s">
        <v>272</v>
      </c>
      <c r="F99" s="36">
        <v>20000</v>
      </c>
      <c r="G99" s="37">
        <f t="shared" si="1"/>
        <v>4490.7490569426982</v>
      </c>
      <c r="H99" s="38" t="s">
        <v>85</v>
      </c>
      <c r="I99" s="40" t="s">
        <v>187</v>
      </c>
    </row>
    <row r="100" spans="3:9" ht="45.75" thickBot="1" x14ac:dyDescent="0.3">
      <c r="C100" s="33">
        <v>96</v>
      </c>
      <c r="D100" s="34"/>
      <c r="E100" s="35" t="s">
        <v>273</v>
      </c>
      <c r="F100" s="36">
        <v>61000</v>
      </c>
      <c r="G100" s="37">
        <f t="shared" si="1"/>
        <v>13696.78462367523</v>
      </c>
      <c r="H100" s="38" t="s">
        <v>6</v>
      </c>
      <c r="I100" s="40" t="s">
        <v>174</v>
      </c>
    </row>
    <row r="101" spans="3:9" ht="45.75" thickBot="1" x14ac:dyDescent="0.3">
      <c r="C101" s="33">
        <v>97</v>
      </c>
      <c r="D101" s="34"/>
      <c r="E101" s="35" t="s">
        <v>274</v>
      </c>
      <c r="F101" s="36">
        <v>127200</v>
      </c>
      <c r="G101" s="37">
        <f t="shared" si="1"/>
        <v>28561.164002155561</v>
      </c>
      <c r="H101" s="38" t="s">
        <v>275</v>
      </c>
      <c r="I101" s="40" t="s">
        <v>174</v>
      </c>
    </row>
    <row r="102" spans="3:9" ht="15.75" thickBot="1" x14ac:dyDescent="0.3">
      <c r="C102" s="33">
        <v>98</v>
      </c>
      <c r="D102" s="34"/>
      <c r="E102" s="35" t="s">
        <v>276</v>
      </c>
      <c r="F102" s="36">
        <v>2810</v>
      </c>
      <c r="G102" s="37">
        <f t="shared" si="1"/>
        <v>630.95024250044912</v>
      </c>
      <c r="H102" s="38" t="s">
        <v>90</v>
      </c>
      <c r="I102" s="39"/>
    </row>
    <row r="103" spans="3:9" ht="45.75" thickBot="1" x14ac:dyDescent="0.3">
      <c r="C103" s="33">
        <v>99</v>
      </c>
      <c r="D103" s="34"/>
      <c r="E103" s="35" t="s">
        <v>97</v>
      </c>
      <c r="F103" s="36">
        <v>20000</v>
      </c>
      <c r="G103" s="37">
        <f t="shared" si="1"/>
        <v>4490.7490569426982</v>
      </c>
      <c r="H103" s="38" t="s">
        <v>98</v>
      </c>
      <c r="I103" s="40" t="s">
        <v>174</v>
      </c>
    </row>
    <row r="104" spans="3:9" ht="15.75" thickBot="1" x14ac:dyDescent="0.3">
      <c r="C104" s="33">
        <v>100</v>
      </c>
      <c r="D104" s="34"/>
      <c r="E104" s="35" t="s">
        <v>277</v>
      </c>
      <c r="F104" s="36">
        <v>7000</v>
      </c>
      <c r="G104" s="37">
        <f t="shared" si="1"/>
        <v>1571.7621699299443</v>
      </c>
      <c r="H104" s="38" t="s">
        <v>91</v>
      </c>
      <c r="I104" s="39"/>
    </row>
    <row r="105" spans="3:9" ht="30.75" thickBot="1" x14ac:dyDescent="0.3">
      <c r="C105" s="33">
        <v>101</v>
      </c>
      <c r="D105" s="34"/>
      <c r="E105" s="35" t="s">
        <v>106</v>
      </c>
      <c r="F105" s="36">
        <v>82500</v>
      </c>
      <c r="G105" s="37">
        <f t="shared" si="1"/>
        <v>18524.339859888631</v>
      </c>
      <c r="H105" s="38" t="s">
        <v>107</v>
      </c>
      <c r="I105" s="40" t="s">
        <v>187</v>
      </c>
    </row>
    <row r="106" spans="3:9" ht="30.75" thickBot="1" x14ac:dyDescent="0.3">
      <c r="C106" s="33">
        <v>102</v>
      </c>
      <c r="D106" s="41"/>
      <c r="E106" s="35" t="s">
        <v>47</v>
      </c>
      <c r="F106" s="36">
        <v>23700</v>
      </c>
      <c r="G106" s="37">
        <f t="shared" si="1"/>
        <v>5321.5376324770978</v>
      </c>
      <c r="H106" s="38" t="s">
        <v>48</v>
      </c>
      <c r="I106" s="40" t="s">
        <v>187</v>
      </c>
    </row>
    <row r="107" spans="3:9" ht="30.75" thickBot="1" x14ac:dyDescent="0.3">
      <c r="C107" s="33">
        <v>103</v>
      </c>
      <c r="D107" s="34"/>
      <c r="E107" s="35" t="s">
        <v>158</v>
      </c>
      <c r="F107" s="36">
        <v>80900</v>
      </c>
      <c r="G107" s="37">
        <f t="shared" si="1"/>
        <v>18165.079935333215</v>
      </c>
      <c r="H107" s="38" t="s">
        <v>159</v>
      </c>
      <c r="I107" s="40" t="s">
        <v>187</v>
      </c>
    </row>
    <row r="108" spans="3:9" ht="15.75" thickBot="1" x14ac:dyDescent="0.3">
      <c r="C108" s="33">
        <v>104</v>
      </c>
      <c r="D108" s="34"/>
      <c r="E108" s="35" t="s">
        <v>278</v>
      </c>
      <c r="F108" s="36">
        <v>8400</v>
      </c>
      <c r="G108" s="37">
        <f t="shared" si="1"/>
        <v>1886.1146039159332</v>
      </c>
      <c r="H108" s="38" t="s">
        <v>279</v>
      </c>
      <c r="I108" s="39"/>
    </row>
    <row r="109" spans="3:9" ht="15.75" thickBot="1" x14ac:dyDescent="0.3">
      <c r="C109" s="33">
        <v>105</v>
      </c>
      <c r="D109" s="34"/>
      <c r="E109" s="35" t="s">
        <v>280</v>
      </c>
      <c r="F109" s="36">
        <v>3600</v>
      </c>
      <c r="G109" s="37">
        <f t="shared" si="1"/>
        <v>808.33483024968564</v>
      </c>
      <c r="H109" s="38" t="s">
        <v>281</v>
      </c>
      <c r="I109" s="39"/>
    </row>
    <row r="110" spans="3:9" ht="30.75" thickBot="1" x14ac:dyDescent="0.3">
      <c r="C110" s="33">
        <v>106</v>
      </c>
      <c r="D110" s="34"/>
      <c r="E110" s="35" t="s">
        <v>282</v>
      </c>
      <c r="F110" s="36">
        <v>31500</v>
      </c>
      <c r="G110" s="37">
        <f t="shared" si="1"/>
        <v>7072.9297646847499</v>
      </c>
      <c r="H110" s="38" t="s">
        <v>49</v>
      </c>
      <c r="I110" s="40" t="s">
        <v>187</v>
      </c>
    </row>
    <row r="111" spans="3:9" ht="60.75" thickBot="1" x14ac:dyDescent="0.3">
      <c r="C111" s="33">
        <v>107</v>
      </c>
      <c r="D111" s="34"/>
      <c r="E111" s="35" t="s">
        <v>283</v>
      </c>
      <c r="F111" s="36">
        <v>100753.65</v>
      </c>
      <c r="G111" s="37">
        <f t="shared" si="1"/>
        <v>22622.967936051733</v>
      </c>
      <c r="H111" s="38" t="s">
        <v>108</v>
      </c>
      <c r="I111" s="40" t="s">
        <v>284</v>
      </c>
    </row>
    <row r="112" spans="3:9" ht="30.75" thickBot="1" x14ac:dyDescent="0.3">
      <c r="C112" s="33">
        <v>108</v>
      </c>
      <c r="D112" s="34"/>
      <c r="E112" s="35" t="s">
        <v>285</v>
      </c>
      <c r="F112" s="36">
        <v>63949</v>
      </c>
      <c r="G112" s="37">
        <f t="shared" si="1"/>
        <v>14358.945572121431</v>
      </c>
      <c r="H112" s="38" t="s">
        <v>286</v>
      </c>
      <c r="I112" s="40" t="s">
        <v>287</v>
      </c>
    </row>
    <row r="113" spans="3:9" ht="15.75" thickBot="1" x14ac:dyDescent="0.3">
      <c r="C113" s="33">
        <v>109</v>
      </c>
      <c r="D113" s="34"/>
      <c r="E113" s="35" t="s">
        <v>288</v>
      </c>
      <c r="F113" s="36">
        <v>127635.2</v>
      </c>
      <c r="G113" s="37">
        <f t="shared" si="1"/>
        <v>28658.882701634633</v>
      </c>
      <c r="H113" s="38" t="s">
        <v>289</v>
      </c>
      <c r="I113" s="39" t="s">
        <v>290</v>
      </c>
    </row>
    <row r="114" spans="3:9" ht="45.75" thickBot="1" x14ac:dyDescent="0.3">
      <c r="C114" s="33">
        <v>110</v>
      </c>
      <c r="D114" s="34"/>
      <c r="E114" s="35" t="s">
        <v>291</v>
      </c>
      <c r="F114" s="36">
        <v>2048500</v>
      </c>
      <c r="G114" s="37">
        <f t="shared" si="1"/>
        <v>459964.97215735586</v>
      </c>
      <c r="H114" s="38" t="s">
        <v>151</v>
      </c>
      <c r="I114" s="40" t="s">
        <v>292</v>
      </c>
    </row>
    <row r="115" spans="3:9" ht="15.75" thickBot="1" x14ac:dyDescent="0.3">
      <c r="C115" s="33">
        <v>111</v>
      </c>
      <c r="D115" s="34"/>
      <c r="E115" s="35" t="s">
        <v>86</v>
      </c>
      <c r="F115" s="36">
        <v>12000</v>
      </c>
      <c r="G115" s="37">
        <f t="shared" si="1"/>
        <v>2694.4494341656191</v>
      </c>
      <c r="H115" s="38" t="s">
        <v>87</v>
      </c>
      <c r="I115" s="39"/>
    </row>
    <row r="116" spans="3:9" ht="45" x14ac:dyDescent="0.25">
      <c r="C116" s="51">
        <v>112</v>
      </c>
      <c r="D116" s="13"/>
      <c r="E116" s="14" t="s">
        <v>293</v>
      </c>
      <c r="F116" s="15">
        <v>60503.7</v>
      </c>
      <c r="G116" s="16">
        <f t="shared" si="1"/>
        <v>13585.346685827197</v>
      </c>
      <c r="H116" s="17" t="s">
        <v>93</v>
      </c>
      <c r="I116" s="18" t="s">
        <v>174</v>
      </c>
    </row>
    <row r="117" spans="3:9" ht="45" x14ac:dyDescent="0.25">
      <c r="C117" s="19">
        <v>113</v>
      </c>
      <c r="D117" s="20"/>
      <c r="E117" s="21" t="s">
        <v>294</v>
      </c>
      <c r="F117" s="22">
        <v>25000</v>
      </c>
      <c r="G117" s="23">
        <f t="shared" si="1"/>
        <v>5613.436321178373</v>
      </c>
      <c r="H117" s="24" t="s">
        <v>109</v>
      </c>
      <c r="I117" s="25" t="s">
        <v>174</v>
      </c>
    </row>
    <row r="118" spans="3:9" ht="15.75" thickBot="1" x14ac:dyDescent="0.3">
      <c r="C118" s="26"/>
      <c r="D118" s="52" t="s">
        <v>173</v>
      </c>
      <c r="E118" s="53"/>
      <c r="F118" s="54">
        <f>SUM(F116:F117)</f>
        <v>85503.7</v>
      </c>
      <c r="G118" s="30">
        <f t="shared" si="1"/>
        <v>19198.783007005568</v>
      </c>
      <c r="H118" s="55"/>
      <c r="I118" s="56"/>
    </row>
    <row r="119" spans="3:9" ht="15.75" thickBot="1" x14ac:dyDescent="0.3">
      <c r="C119" s="33">
        <v>114</v>
      </c>
      <c r="D119" s="27"/>
      <c r="E119" s="57" t="s">
        <v>295</v>
      </c>
      <c r="F119" s="29">
        <v>2777.77</v>
      </c>
      <c r="G119" s="37">
        <f t="shared" si="1"/>
        <v>623.713400395186</v>
      </c>
      <c r="H119" s="31" t="s">
        <v>154</v>
      </c>
      <c r="I119" s="39"/>
    </row>
    <row r="120" spans="3:9" ht="15.75" thickBot="1" x14ac:dyDescent="0.3">
      <c r="C120" s="33">
        <v>115</v>
      </c>
      <c r="D120" s="34"/>
      <c r="E120" s="35" t="s">
        <v>296</v>
      </c>
      <c r="F120" s="36">
        <v>5000</v>
      </c>
      <c r="G120" s="37">
        <f t="shared" si="1"/>
        <v>1122.6872642356745</v>
      </c>
      <c r="H120" s="38" t="s">
        <v>138</v>
      </c>
      <c r="I120" s="39"/>
    </row>
    <row r="121" spans="3:9" ht="30.75" thickBot="1" x14ac:dyDescent="0.3">
      <c r="C121" s="33">
        <v>116</v>
      </c>
      <c r="D121" s="34"/>
      <c r="E121" s="35" t="s">
        <v>134</v>
      </c>
      <c r="F121" s="36">
        <v>23500</v>
      </c>
      <c r="G121" s="37">
        <f t="shared" si="1"/>
        <v>5276.6301419076708</v>
      </c>
      <c r="H121" s="38" t="s">
        <v>138</v>
      </c>
      <c r="I121" s="40" t="s">
        <v>187</v>
      </c>
    </row>
    <row r="122" spans="3:9" ht="15.75" thickBot="1" x14ac:dyDescent="0.3">
      <c r="C122" s="33">
        <v>117</v>
      </c>
      <c r="D122" s="34"/>
      <c r="E122" s="49" t="s">
        <v>132</v>
      </c>
      <c r="F122" s="36">
        <v>2300</v>
      </c>
      <c r="G122" s="37">
        <f t="shared" si="1"/>
        <v>516.43614154841032</v>
      </c>
      <c r="H122" s="38" t="s">
        <v>133</v>
      </c>
      <c r="I122" s="39"/>
    </row>
    <row r="123" spans="3:9" ht="60.75" thickBot="1" x14ac:dyDescent="0.3">
      <c r="C123" s="33">
        <v>118</v>
      </c>
      <c r="D123" s="34"/>
      <c r="E123" s="35" t="s">
        <v>297</v>
      </c>
      <c r="F123" s="36">
        <v>300000</v>
      </c>
      <c r="G123" s="37">
        <f t="shared" si="1"/>
        <v>67361.235854140468</v>
      </c>
      <c r="H123" s="38" t="s">
        <v>119</v>
      </c>
      <c r="I123" s="40" t="s">
        <v>298</v>
      </c>
    </row>
    <row r="124" spans="3:9" ht="15.75" thickBot="1" x14ac:dyDescent="0.3">
      <c r="C124" s="33">
        <v>119</v>
      </c>
      <c r="D124" s="34"/>
      <c r="E124" s="35" t="s">
        <v>118</v>
      </c>
      <c r="F124" s="36">
        <v>33150</v>
      </c>
      <c r="G124" s="37">
        <f t="shared" si="1"/>
        <v>7443.4165618825227</v>
      </c>
      <c r="H124" s="38" t="s">
        <v>119</v>
      </c>
      <c r="I124" s="39" t="s">
        <v>290</v>
      </c>
    </row>
    <row r="125" spans="3:9" ht="15.75" thickBot="1" x14ac:dyDescent="0.3">
      <c r="C125" s="33">
        <v>120</v>
      </c>
      <c r="D125" s="41"/>
      <c r="E125" s="35" t="s">
        <v>299</v>
      </c>
      <c r="F125" s="36">
        <v>3500</v>
      </c>
      <c r="G125" s="37">
        <f t="shared" si="1"/>
        <v>785.88108496497216</v>
      </c>
      <c r="H125" s="38" t="s">
        <v>51</v>
      </c>
      <c r="I125" s="39"/>
    </row>
    <row r="126" spans="3:9" ht="15.75" thickBot="1" x14ac:dyDescent="0.3">
      <c r="C126" s="33">
        <v>121</v>
      </c>
      <c r="D126" s="34"/>
      <c r="E126" s="35" t="s">
        <v>300</v>
      </c>
      <c r="F126" s="36">
        <v>3000</v>
      </c>
      <c r="G126" s="37">
        <f t="shared" si="1"/>
        <v>673.61235854140477</v>
      </c>
      <c r="H126" s="38" t="s">
        <v>69</v>
      </c>
      <c r="I126" s="39"/>
    </row>
    <row r="127" spans="3:9" ht="30.75" thickBot="1" x14ac:dyDescent="0.3">
      <c r="C127" s="33">
        <v>122</v>
      </c>
      <c r="D127" s="34"/>
      <c r="E127" s="35" t="s">
        <v>92</v>
      </c>
      <c r="F127" s="36">
        <v>74000</v>
      </c>
      <c r="G127" s="37">
        <f t="shared" si="1"/>
        <v>16615.771510687984</v>
      </c>
      <c r="H127" s="38" t="s">
        <v>12</v>
      </c>
      <c r="I127" s="40" t="s">
        <v>301</v>
      </c>
    </row>
    <row r="128" spans="3:9" ht="30.75" thickBot="1" x14ac:dyDescent="0.3">
      <c r="C128" s="33">
        <v>123</v>
      </c>
      <c r="D128" s="34"/>
      <c r="E128" s="35" t="s">
        <v>302</v>
      </c>
      <c r="F128" s="36">
        <v>130902</v>
      </c>
      <c r="G128" s="37">
        <f t="shared" si="1"/>
        <v>29392.401652595654</v>
      </c>
      <c r="H128" s="38" t="s">
        <v>149</v>
      </c>
      <c r="I128" s="40" t="s">
        <v>303</v>
      </c>
    </row>
    <row r="129" spans="3:9" ht="15.75" thickBot="1" x14ac:dyDescent="0.3">
      <c r="C129" s="33">
        <v>124</v>
      </c>
      <c r="D129" s="34"/>
      <c r="E129" s="35" t="s">
        <v>304</v>
      </c>
      <c r="F129" s="36">
        <v>10000</v>
      </c>
      <c r="G129" s="37">
        <f t="shared" si="1"/>
        <v>2245.3745284713491</v>
      </c>
      <c r="H129" s="38" t="s">
        <v>149</v>
      </c>
      <c r="I129" s="39"/>
    </row>
    <row r="130" spans="3:9" ht="15.75" thickBot="1" x14ac:dyDescent="0.3">
      <c r="C130" s="33">
        <v>125</v>
      </c>
      <c r="D130" s="34"/>
      <c r="E130" s="35" t="s">
        <v>113</v>
      </c>
      <c r="F130" s="36">
        <v>16000</v>
      </c>
      <c r="G130" s="37">
        <f t="shared" si="1"/>
        <v>3592.5992455541586</v>
      </c>
      <c r="H130" s="38" t="s">
        <v>112</v>
      </c>
      <c r="I130" s="39"/>
    </row>
    <row r="131" spans="3:9" ht="30.75" thickBot="1" x14ac:dyDescent="0.3">
      <c r="C131" s="33">
        <v>126</v>
      </c>
      <c r="D131" s="34"/>
      <c r="E131" s="35" t="s">
        <v>111</v>
      </c>
      <c r="F131" s="36">
        <v>94000</v>
      </c>
      <c r="G131" s="37">
        <f t="shared" si="1"/>
        <v>21106.520567630683</v>
      </c>
      <c r="H131" s="38" t="s">
        <v>112</v>
      </c>
      <c r="I131" s="40" t="s">
        <v>305</v>
      </c>
    </row>
    <row r="132" spans="3:9" ht="15.75" thickBot="1" x14ac:dyDescent="0.3">
      <c r="C132" s="33">
        <v>127</v>
      </c>
      <c r="D132" s="34"/>
      <c r="E132" s="35" t="s">
        <v>115</v>
      </c>
      <c r="F132" s="36">
        <v>1800</v>
      </c>
      <c r="G132" s="37">
        <f t="shared" si="1"/>
        <v>404.16741512484282</v>
      </c>
      <c r="H132" s="38" t="s">
        <v>112</v>
      </c>
      <c r="I132" s="39"/>
    </row>
    <row r="133" spans="3:9" ht="30.75" thickBot="1" x14ac:dyDescent="0.3">
      <c r="C133" s="33">
        <v>128</v>
      </c>
      <c r="D133" s="34"/>
      <c r="E133" s="35" t="s">
        <v>306</v>
      </c>
      <c r="F133" s="36">
        <v>27500</v>
      </c>
      <c r="G133" s="37">
        <f t="shared" si="1"/>
        <v>6174.7799532962099</v>
      </c>
      <c r="H133" s="38" t="s">
        <v>141</v>
      </c>
      <c r="I133" s="40" t="s">
        <v>307</v>
      </c>
    </row>
    <row r="134" spans="3:9" ht="15.75" thickBot="1" x14ac:dyDescent="0.3">
      <c r="C134" s="33">
        <v>129</v>
      </c>
      <c r="D134" s="34"/>
      <c r="E134" s="35" t="s">
        <v>308</v>
      </c>
      <c r="F134" s="36">
        <v>10000</v>
      </c>
      <c r="G134" s="37">
        <f t="shared" ref="G134:G175" si="2">F134/4.4536</f>
        <v>2245.3745284713491</v>
      </c>
      <c r="H134" s="38" t="s">
        <v>141</v>
      </c>
      <c r="I134" s="39"/>
    </row>
    <row r="135" spans="3:9" ht="15.75" thickBot="1" x14ac:dyDescent="0.3">
      <c r="C135" s="33">
        <v>130</v>
      </c>
      <c r="D135" s="34"/>
      <c r="E135" s="35" t="s">
        <v>309</v>
      </c>
      <c r="F135" s="36">
        <v>85200</v>
      </c>
      <c r="G135" s="37">
        <f t="shared" si="2"/>
        <v>19130.590982575894</v>
      </c>
      <c r="H135" s="38" t="s">
        <v>141</v>
      </c>
      <c r="I135" s="39" t="s">
        <v>310</v>
      </c>
    </row>
    <row r="136" spans="3:9" ht="15.75" thickBot="1" x14ac:dyDescent="0.3">
      <c r="C136" s="33">
        <v>131</v>
      </c>
      <c r="D136" s="34"/>
      <c r="E136" s="35" t="s">
        <v>311</v>
      </c>
      <c r="F136" s="36">
        <v>2000</v>
      </c>
      <c r="G136" s="37">
        <f t="shared" si="2"/>
        <v>449.07490569426983</v>
      </c>
      <c r="H136" s="38" t="s">
        <v>141</v>
      </c>
      <c r="I136" s="39"/>
    </row>
    <row r="137" spans="3:9" ht="120.75" thickBot="1" x14ac:dyDescent="0.3">
      <c r="C137" s="33">
        <v>132</v>
      </c>
      <c r="D137" s="34"/>
      <c r="E137" s="35" t="s">
        <v>312</v>
      </c>
      <c r="F137" s="36">
        <v>336300</v>
      </c>
      <c r="G137" s="37">
        <f t="shared" si="2"/>
        <v>75511.945392491471</v>
      </c>
      <c r="H137" s="38" t="s">
        <v>141</v>
      </c>
      <c r="I137" s="58" t="s">
        <v>313</v>
      </c>
    </row>
    <row r="138" spans="3:9" ht="90.75" thickBot="1" x14ac:dyDescent="0.3">
      <c r="C138" s="33">
        <v>133</v>
      </c>
      <c r="D138" s="34"/>
      <c r="E138" s="35" t="s">
        <v>314</v>
      </c>
      <c r="F138" s="36">
        <v>85000</v>
      </c>
      <c r="G138" s="37">
        <f t="shared" si="2"/>
        <v>19085.683492006468</v>
      </c>
      <c r="H138" s="38" t="s">
        <v>141</v>
      </c>
      <c r="I138" s="40" t="s">
        <v>315</v>
      </c>
    </row>
    <row r="139" spans="3:9" ht="15.75" thickBot="1" x14ac:dyDescent="0.3">
      <c r="C139" s="33">
        <v>134</v>
      </c>
      <c r="D139" s="34"/>
      <c r="E139" s="35" t="s">
        <v>316</v>
      </c>
      <c r="F139" s="36">
        <v>13000</v>
      </c>
      <c r="G139" s="37">
        <f t="shared" si="2"/>
        <v>2918.9868870127539</v>
      </c>
      <c r="H139" s="38" t="s">
        <v>141</v>
      </c>
      <c r="I139" s="39"/>
    </row>
    <row r="140" spans="3:9" ht="15.75" thickBot="1" x14ac:dyDescent="0.3">
      <c r="C140" s="33">
        <v>135</v>
      </c>
      <c r="D140" s="41"/>
      <c r="E140" s="35" t="s">
        <v>317</v>
      </c>
      <c r="F140" s="36">
        <v>40000</v>
      </c>
      <c r="G140" s="37">
        <f t="shared" si="2"/>
        <v>8981.4981138853964</v>
      </c>
      <c r="H140" s="38" t="s">
        <v>141</v>
      </c>
      <c r="I140" s="40" t="s">
        <v>318</v>
      </c>
    </row>
    <row r="141" spans="3:9" ht="15.75" thickBot="1" x14ac:dyDescent="0.3">
      <c r="C141" s="33">
        <v>136</v>
      </c>
      <c r="D141" s="34"/>
      <c r="E141" s="35" t="s">
        <v>319</v>
      </c>
      <c r="F141" s="36">
        <v>3000</v>
      </c>
      <c r="G141" s="37">
        <f t="shared" si="2"/>
        <v>673.61235854140477</v>
      </c>
      <c r="H141" s="38" t="s">
        <v>140</v>
      </c>
      <c r="I141" s="39"/>
    </row>
    <row r="142" spans="3:9" ht="15.75" thickBot="1" x14ac:dyDescent="0.3">
      <c r="C142" s="33">
        <v>137</v>
      </c>
      <c r="D142" s="34"/>
      <c r="E142" s="35" t="s">
        <v>320</v>
      </c>
      <c r="F142" s="36">
        <v>16551.48</v>
      </c>
      <c r="G142" s="37">
        <f t="shared" si="2"/>
        <v>3716.4271600502966</v>
      </c>
      <c r="H142" s="38" t="s">
        <v>321</v>
      </c>
      <c r="I142" s="39"/>
    </row>
    <row r="143" spans="3:9" ht="15.75" thickBot="1" x14ac:dyDescent="0.3">
      <c r="C143" s="33">
        <v>138</v>
      </c>
      <c r="D143" s="34"/>
      <c r="E143" s="35" t="s">
        <v>322</v>
      </c>
      <c r="F143" s="36">
        <v>2150</v>
      </c>
      <c r="G143" s="37">
        <f t="shared" si="2"/>
        <v>482.75552362134005</v>
      </c>
      <c r="H143" s="38" t="s">
        <v>323</v>
      </c>
      <c r="I143" s="39"/>
    </row>
    <row r="144" spans="3:9" ht="105.75" thickBot="1" x14ac:dyDescent="0.3">
      <c r="C144" s="33">
        <v>139</v>
      </c>
      <c r="D144" s="34"/>
      <c r="E144" s="35" t="s">
        <v>324</v>
      </c>
      <c r="F144" s="36">
        <v>100000</v>
      </c>
      <c r="G144" s="37">
        <f t="shared" si="2"/>
        <v>22453.745284713492</v>
      </c>
      <c r="H144" s="38" t="s">
        <v>325</v>
      </c>
      <c r="I144" s="40" t="s">
        <v>326</v>
      </c>
    </row>
    <row r="145" spans="3:9" ht="15.75" thickBot="1" x14ac:dyDescent="0.3">
      <c r="C145" s="33">
        <v>140</v>
      </c>
      <c r="D145" s="34"/>
      <c r="E145" s="35" t="s">
        <v>120</v>
      </c>
      <c r="F145" s="36">
        <v>25000</v>
      </c>
      <c r="G145" s="37">
        <f t="shared" si="2"/>
        <v>5613.436321178373</v>
      </c>
      <c r="H145" s="38" t="s">
        <v>121</v>
      </c>
      <c r="I145" s="39"/>
    </row>
    <row r="146" spans="3:9" ht="15.75" thickBot="1" x14ac:dyDescent="0.3">
      <c r="C146" s="33">
        <v>141</v>
      </c>
      <c r="D146" s="34"/>
      <c r="E146" s="35" t="s">
        <v>327</v>
      </c>
      <c r="F146" s="36">
        <v>100000</v>
      </c>
      <c r="G146" s="37">
        <f t="shared" si="2"/>
        <v>22453.745284713492</v>
      </c>
      <c r="H146" s="38" t="s">
        <v>96</v>
      </c>
      <c r="I146" s="39"/>
    </row>
    <row r="147" spans="3:9" ht="15.75" thickBot="1" x14ac:dyDescent="0.3">
      <c r="C147" s="33">
        <v>142</v>
      </c>
      <c r="D147" s="34"/>
      <c r="E147" s="49" t="s">
        <v>328</v>
      </c>
      <c r="F147" s="36">
        <v>2000</v>
      </c>
      <c r="G147" s="37">
        <f t="shared" si="2"/>
        <v>449.07490569426983</v>
      </c>
      <c r="H147" s="38" t="s">
        <v>329</v>
      </c>
      <c r="I147" s="39"/>
    </row>
    <row r="148" spans="3:9" ht="15.75" thickBot="1" x14ac:dyDescent="0.3">
      <c r="C148" s="33">
        <v>143</v>
      </c>
      <c r="D148" s="34"/>
      <c r="E148" s="49" t="s">
        <v>330</v>
      </c>
      <c r="F148" s="36">
        <v>18100</v>
      </c>
      <c r="G148" s="37">
        <f t="shared" si="2"/>
        <v>4064.1278965331421</v>
      </c>
      <c r="H148" s="38" t="s">
        <v>126</v>
      </c>
      <c r="I148" s="39"/>
    </row>
    <row r="149" spans="3:9" ht="15.75" thickBot="1" x14ac:dyDescent="0.3">
      <c r="C149" s="33">
        <v>144</v>
      </c>
      <c r="D149" s="34"/>
      <c r="E149" s="35" t="s">
        <v>331</v>
      </c>
      <c r="F149" s="36">
        <v>20400</v>
      </c>
      <c r="G149" s="37">
        <f t="shared" si="2"/>
        <v>4580.5640380815521</v>
      </c>
      <c r="H149" s="38" t="s">
        <v>126</v>
      </c>
      <c r="I149" s="39"/>
    </row>
    <row r="150" spans="3:9" ht="15.75" thickBot="1" x14ac:dyDescent="0.3">
      <c r="C150" s="33">
        <v>145</v>
      </c>
      <c r="D150" s="34"/>
      <c r="E150" s="35" t="s">
        <v>160</v>
      </c>
      <c r="F150" s="36">
        <v>85500</v>
      </c>
      <c r="G150" s="37">
        <f t="shared" si="2"/>
        <v>19197.952218430037</v>
      </c>
      <c r="H150" s="38" t="s">
        <v>161</v>
      </c>
      <c r="I150" s="39"/>
    </row>
    <row r="151" spans="3:9" ht="15.75" thickBot="1" x14ac:dyDescent="0.3">
      <c r="C151" s="33">
        <v>146</v>
      </c>
      <c r="D151" s="34"/>
      <c r="E151" s="35" t="s">
        <v>332</v>
      </c>
      <c r="F151" s="36">
        <v>1300</v>
      </c>
      <c r="G151" s="37">
        <f t="shared" si="2"/>
        <v>291.89868870127538</v>
      </c>
      <c r="H151" s="38" t="s">
        <v>333</v>
      </c>
      <c r="I151" s="59"/>
    </row>
    <row r="152" spans="3:9" ht="15.75" thickBot="1" x14ac:dyDescent="0.3">
      <c r="C152" s="33">
        <v>147</v>
      </c>
      <c r="D152" s="34"/>
      <c r="E152" s="35" t="s">
        <v>334</v>
      </c>
      <c r="F152" s="36">
        <v>4500</v>
      </c>
      <c r="G152" s="37">
        <f t="shared" si="2"/>
        <v>1010.4185378121072</v>
      </c>
      <c r="H152" s="38" t="s">
        <v>52</v>
      </c>
      <c r="I152" s="39"/>
    </row>
    <row r="153" spans="3:9" ht="15.75" thickBot="1" x14ac:dyDescent="0.3">
      <c r="C153" s="33">
        <v>148</v>
      </c>
      <c r="D153" s="34"/>
      <c r="E153" s="35" t="s">
        <v>335</v>
      </c>
      <c r="F153" s="36">
        <v>5000</v>
      </c>
      <c r="G153" s="37">
        <f t="shared" si="2"/>
        <v>1122.6872642356745</v>
      </c>
      <c r="H153" s="38" t="s">
        <v>53</v>
      </c>
      <c r="I153" s="39"/>
    </row>
    <row r="154" spans="3:9" ht="15.75" thickBot="1" x14ac:dyDescent="0.3">
      <c r="C154" s="33">
        <v>149</v>
      </c>
      <c r="D154" s="34"/>
      <c r="E154" s="35" t="s">
        <v>336</v>
      </c>
      <c r="F154" s="36">
        <v>7000</v>
      </c>
      <c r="G154" s="37">
        <f>F154/4.4536</f>
        <v>1571.7621699299443</v>
      </c>
      <c r="H154" s="60" t="s">
        <v>337</v>
      </c>
      <c r="I154" s="39"/>
    </row>
    <row r="155" spans="3:9" ht="15.75" thickBot="1" x14ac:dyDescent="0.3">
      <c r="C155" s="33">
        <v>150</v>
      </c>
      <c r="D155" s="34"/>
      <c r="E155" s="35" t="s">
        <v>338</v>
      </c>
      <c r="F155" s="36">
        <v>95000</v>
      </c>
      <c r="G155" s="37">
        <f t="shared" si="2"/>
        <v>21331.058020477816</v>
      </c>
      <c r="H155" s="38" t="s">
        <v>53</v>
      </c>
      <c r="I155" s="39"/>
    </row>
    <row r="156" spans="3:9" ht="15.75" thickBot="1" x14ac:dyDescent="0.3">
      <c r="C156" s="33">
        <v>151</v>
      </c>
      <c r="D156" s="34"/>
      <c r="E156" s="35" t="s">
        <v>339</v>
      </c>
      <c r="F156" s="36">
        <v>5000</v>
      </c>
      <c r="G156" s="37">
        <f t="shared" si="2"/>
        <v>1122.6872642356745</v>
      </c>
      <c r="H156" s="38" t="s">
        <v>340</v>
      </c>
      <c r="I156" s="39"/>
    </row>
    <row r="157" spans="3:9" ht="45.75" thickBot="1" x14ac:dyDescent="0.3">
      <c r="C157" s="33">
        <v>152</v>
      </c>
      <c r="D157" s="34"/>
      <c r="E157" s="35" t="s">
        <v>82</v>
      </c>
      <c r="F157" s="36">
        <v>3167700</v>
      </c>
      <c r="G157" s="37">
        <f t="shared" si="2"/>
        <v>711267.28938386927</v>
      </c>
      <c r="H157" s="38" t="s">
        <v>83</v>
      </c>
      <c r="I157" s="40" t="s">
        <v>341</v>
      </c>
    </row>
    <row r="158" spans="3:9" ht="15.75" thickBot="1" x14ac:dyDescent="0.3">
      <c r="C158" s="33">
        <v>153</v>
      </c>
      <c r="D158" s="34"/>
      <c r="E158" s="35" t="s">
        <v>57</v>
      </c>
      <c r="F158" s="36">
        <v>9900</v>
      </c>
      <c r="G158" s="37">
        <f t="shared" si="2"/>
        <v>2222.9207831866356</v>
      </c>
      <c r="H158" s="38" t="s">
        <v>58</v>
      </c>
      <c r="I158" s="39"/>
    </row>
    <row r="159" spans="3:9" ht="15.75" thickBot="1" x14ac:dyDescent="0.3">
      <c r="C159" s="33">
        <v>154</v>
      </c>
      <c r="D159" s="34"/>
      <c r="E159" s="35" t="s">
        <v>61</v>
      </c>
      <c r="F159" s="36">
        <v>11000</v>
      </c>
      <c r="G159" s="37">
        <f t="shared" si="2"/>
        <v>2469.9119813184839</v>
      </c>
      <c r="H159" s="38" t="s">
        <v>342</v>
      </c>
      <c r="I159" s="39"/>
    </row>
    <row r="160" spans="3:9" ht="15.75" thickBot="1" x14ac:dyDescent="0.3">
      <c r="C160" s="33">
        <v>155</v>
      </c>
      <c r="D160" s="34"/>
      <c r="E160" s="35" t="s">
        <v>343</v>
      </c>
      <c r="F160" s="36">
        <v>19900</v>
      </c>
      <c r="G160" s="37">
        <f t="shared" si="2"/>
        <v>4468.2953116579847</v>
      </c>
      <c r="H160" s="38" t="s">
        <v>79</v>
      </c>
      <c r="I160" s="39"/>
    </row>
    <row r="161" spans="3:9" ht="15.75" thickBot="1" x14ac:dyDescent="0.3">
      <c r="C161" s="33">
        <v>156</v>
      </c>
      <c r="D161" s="34"/>
      <c r="E161" s="35" t="s">
        <v>344</v>
      </c>
      <c r="F161" s="36">
        <v>300</v>
      </c>
      <c r="G161" s="37">
        <f t="shared" si="2"/>
        <v>67.361235854140475</v>
      </c>
      <c r="H161" s="38" t="s">
        <v>345</v>
      </c>
      <c r="I161" s="39"/>
    </row>
    <row r="162" spans="3:9" ht="15.75" thickBot="1" x14ac:dyDescent="0.3">
      <c r="C162" s="33">
        <v>157</v>
      </c>
      <c r="D162" s="34"/>
      <c r="E162" s="35" t="s">
        <v>346</v>
      </c>
      <c r="F162" s="36">
        <v>15000</v>
      </c>
      <c r="G162" s="37">
        <f t="shared" si="2"/>
        <v>3368.0617927070239</v>
      </c>
      <c r="H162" s="38" t="s">
        <v>347</v>
      </c>
      <c r="I162" s="39"/>
    </row>
    <row r="163" spans="3:9" ht="15.75" thickBot="1" x14ac:dyDescent="0.3">
      <c r="C163" s="33">
        <v>158</v>
      </c>
      <c r="D163" s="34"/>
      <c r="E163" s="35" t="s">
        <v>348</v>
      </c>
      <c r="F163" s="36">
        <v>28800</v>
      </c>
      <c r="G163" s="37">
        <f t="shared" si="2"/>
        <v>6466.6786419974851</v>
      </c>
      <c r="H163" s="38" t="s">
        <v>349</v>
      </c>
      <c r="I163" s="39"/>
    </row>
    <row r="164" spans="3:9" ht="15.75" thickBot="1" x14ac:dyDescent="0.3">
      <c r="C164" s="33">
        <v>159</v>
      </c>
      <c r="D164" s="34"/>
      <c r="E164" s="35" t="s">
        <v>136</v>
      </c>
      <c r="F164" s="36">
        <v>18000</v>
      </c>
      <c r="G164" s="37">
        <f t="shared" si="2"/>
        <v>4041.6741512484286</v>
      </c>
      <c r="H164" s="38" t="s">
        <v>127</v>
      </c>
      <c r="I164" s="39"/>
    </row>
    <row r="165" spans="3:9" ht="15.75" thickBot="1" x14ac:dyDescent="0.3">
      <c r="C165" s="33">
        <v>160</v>
      </c>
      <c r="D165" s="34"/>
      <c r="E165" s="35" t="s">
        <v>350</v>
      </c>
      <c r="F165" s="36">
        <v>45384</v>
      </c>
      <c r="G165" s="37">
        <f t="shared" si="2"/>
        <v>10190.40776001437</v>
      </c>
      <c r="H165" s="38" t="s">
        <v>127</v>
      </c>
      <c r="I165" s="39"/>
    </row>
    <row r="166" spans="3:9" ht="15.75" thickBot="1" x14ac:dyDescent="0.3">
      <c r="C166" s="33">
        <v>161</v>
      </c>
      <c r="D166" s="34"/>
      <c r="E166" s="35" t="s">
        <v>351</v>
      </c>
      <c r="F166" s="36">
        <v>23200</v>
      </c>
      <c r="G166" s="37">
        <f t="shared" si="2"/>
        <v>5209.2689060535304</v>
      </c>
      <c r="H166" s="38" t="s">
        <v>127</v>
      </c>
      <c r="I166" s="39"/>
    </row>
    <row r="167" spans="3:9" ht="15.75" thickBot="1" x14ac:dyDescent="0.3">
      <c r="C167" s="33">
        <v>162</v>
      </c>
      <c r="D167" s="34"/>
      <c r="E167" s="35" t="s">
        <v>352</v>
      </c>
      <c r="F167" s="36">
        <v>53245</v>
      </c>
      <c r="G167" s="37">
        <f t="shared" si="2"/>
        <v>11955.496676845698</v>
      </c>
      <c r="H167" s="38" t="s">
        <v>127</v>
      </c>
      <c r="I167" s="39"/>
    </row>
    <row r="168" spans="3:9" ht="15.75" thickBot="1" x14ac:dyDescent="0.3">
      <c r="C168" s="33">
        <v>163</v>
      </c>
      <c r="D168" s="34"/>
      <c r="E168" s="35" t="s">
        <v>353</v>
      </c>
      <c r="F168" s="36">
        <v>20000</v>
      </c>
      <c r="G168" s="37">
        <f t="shared" si="2"/>
        <v>4490.7490569426982</v>
      </c>
      <c r="H168" s="38" t="s">
        <v>127</v>
      </c>
      <c r="I168" s="39"/>
    </row>
    <row r="169" spans="3:9" ht="15.75" thickBot="1" x14ac:dyDescent="0.3">
      <c r="C169" s="33">
        <v>164</v>
      </c>
      <c r="D169" s="34"/>
      <c r="E169" s="35" t="s">
        <v>354</v>
      </c>
      <c r="F169" s="36">
        <v>47122</v>
      </c>
      <c r="G169" s="37">
        <f t="shared" si="2"/>
        <v>10580.653853062691</v>
      </c>
      <c r="H169" s="38" t="s">
        <v>127</v>
      </c>
      <c r="I169" s="39"/>
    </row>
    <row r="170" spans="3:9" ht="15.75" thickBot="1" x14ac:dyDescent="0.3">
      <c r="C170" s="33">
        <v>165</v>
      </c>
      <c r="D170" s="34"/>
      <c r="E170" s="35" t="s">
        <v>355</v>
      </c>
      <c r="F170" s="36">
        <v>11910.57</v>
      </c>
      <c r="G170" s="37">
        <f t="shared" si="2"/>
        <v>2674.3690497574994</v>
      </c>
      <c r="H170" s="38" t="s">
        <v>127</v>
      </c>
      <c r="I170" s="39"/>
    </row>
    <row r="171" spans="3:9" ht="15.75" thickBot="1" x14ac:dyDescent="0.3">
      <c r="C171" s="33">
        <v>166</v>
      </c>
      <c r="D171" s="34"/>
      <c r="E171" s="35" t="s">
        <v>137</v>
      </c>
      <c r="F171" s="36">
        <v>180000</v>
      </c>
      <c r="G171" s="37">
        <f t="shared" si="2"/>
        <v>40416.741512484281</v>
      </c>
      <c r="H171" s="38" t="s">
        <v>139</v>
      </c>
      <c r="I171" s="39"/>
    </row>
    <row r="172" spans="3:9" ht="15.75" thickBot="1" x14ac:dyDescent="0.3">
      <c r="C172" s="33">
        <v>167</v>
      </c>
      <c r="D172" s="34"/>
      <c r="E172" s="35" t="s">
        <v>84</v>
      </c>
      <c r="F172" s="36">
        <v>12000</v>
      </c>
      <c r="G172" s="37">
        <f t="shared" si="2"/>
        <v>2694.4494341656191</v>
      </c>
      <c r="H172" s="38" t="s">
        <v>80</v>
      </c>
      <c r="I172" s="39"/>
    </row>
    <row r="173" spans="3:9" ht="45.75" thickBot="1" x14ac:dyDescent="0.3">
      <c r="C173" s="33">
        <v>168</v>
      </c>
      <c r="D173" s="34"/>
      <c r="E173" s="35" t="s">
        <v>356</v>
      </c>
      <c r="F173" s="36">
        <v>90000</v>
      </c>
      <c r="G173" s="37">
        <f t="shared" si="2"/>
        <v>20208.37075624214</v>
      </c>
      <c r="H173" s="38" t="s">
        <v>80</v>
      </c>
      <c r="I173" s="25" t="s">
        <v>174</v>
      </c>
    </row>
    <row r="174" spans="3:9" ht="15.75" thickBot="1" x14ac:dyDescent="0.3">
      <c r="C174" s="33">
        <v>169</v>
      </c>
      <c r="D174" s="34"/>
      <c r="E174" s="35" t="s">
        <v>7</v>
      </c>
      <c r="F174" s="36">
        <v>4000</v>
      </c>
      <c r="G174" s="37">
        <f t="shared" si="2"/>
        <v>898.14981138853966</v>
      </c>
      <c r="H174" s="38" t="s">
        <v>8</v>
      </c>
      <c r="I174" s="39"/>
    </row>
    <row r="175" spans="3:9" ht="15.75" thickBot="1" x14ac:dyDescent="0.3">
      <c r="C175" s="33">
        <v>170</v>
      </c>
      <c r="D175" s="34"/>
      <c r="E175" s="35" t="s">
        <v>14</v>
      </c>
      <c r="F175" s="36">
        <v>300</v>
      </c>
      <c r="G175" s="37">
        <f t="shared" si="2"/>
        <v>67.361235854140475</v>
      </c>
      <c r="H175" s="38" t="s">
        <v>15</v>
      </c>
      <c r="I175" s="39"/>
    </row>
    <row r="177" spans="3:9" x14ac:dyDescent="0.25">
      <c r="C177" s="2" t="s">
        <v>357</v>
      </c>
      <c r="E177" s="61"/>
      <c r="F177" s="62"/>
      <c r="H177" s="64" t="s">
        <v>358</v>
      </c>
      <c r="I177" s="65"/>
    </row>
  </sheetData>
  <mergeCells count="1">
    <mergeCell ref="D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NA BIP 2025</vt:lpstr>
      <vt:lpstr>2024 akt.</vt:lpstr>
      <vt:lpstr>2023</vt:lpstr>
      <vt:lpstr>'NA BIP 2025'!Tytuły_wydruku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Tereska</dc:creator>
  <cp:lastModifiedBy>Agnieszka Arnold</cp:lastModifiedBy>
  <cp:lastPrinted>2025-07-25T07:39:12Z</cp:lastPrinted>
  <dcterms:created xsi:type="dcterms:W3CDTF">2015-06-05T18:19:34Z</dcterms:created>
  <dcterms:modified xsi:type="dcterms:W3CDTF">2025-09-01T11:26:37Z</dcterms:modified>
</cp:coreProperties>
</file>